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현재_통합_문서"/>
  <mc:AlternateContent xmlns:mc="http://schemas.openxmlformats.org/markup-compatibility/2006">
    <mc:Choice Requires="x15">
      <x15ac:absPath xmlns:x15ac="http://schemas.microsoft.com/office/spreadsheetml/2010/11/ac" url="https://ncsoftcorp.sharepoint.com/sites/IR/Shared Documents/실적발표/1Q26/FINAL/"/>
    </mc:Choice>
  </mc:AlternateContent>
  <xr:revisionPtr revIDLastSave="180" documentId="13_ncr:1_{8ECC4459-7989-41FA-A6BD-6147F3F39EE2}" xr6:coauthVersionLast="47" xr6:coauthVersionMax="47" xr10:uidLastSave="{0BA54AAB-1CB0-4E35-809B-0D5448C52469}"/>
  <bookViews>
    <workbookView xWindow="-120" yWindow="-120" windowWidth="29040" windowHeight="15720" tabRatio="626" xr2:uid="{7600C5E2-F4D0-4555-BF85-3DC71D88BCA6}"/>
  </bookViews>
  <sheets>
    <sheet name="Disclaimer" sheetId="17" r:id="rId1"/>
    <sheet name="The Consolidated Company" sheetId="16" r:id="rId2"/>
    <sheet name="Consolidated FP" sheetId="10" r:id="rId3"/>
    <sheet name="Consolidated IS" sheetId="13" r:id="rId4"/>
    <sheet name="Consolidated Revenue Breakdown" sheetId="5" r:id="rId5"/>
    <sheet name="Consolidated Operating Cost" sheetId="15" r:id="rId6"/>
    <sheet name="FP" sheetId="18" r:id="rId7"/>
    <sheet name="IS" sheetId="19" r:id="rId8"/>
  </sheets>
  <definedNames>
    <definedName name="_xlnm.Print_Area" localSheetId="2">#N/A</definedName>
    <definedName name="_xlnm.Print_Area" localSheetId="3">#N/A</definedName>
    <definedName name="_xlnm.Print_Area" localSheetId="5">#N/A</definedName>
    <definedName name="_xlnm.Print_Area" localSheetId="4">#N/A</definedName>
    <definedName name="_xlnm.Print_Area" localSheetId="0">Disclaimer!$A$1:$F$27</definedName>
    <definedName name="_xlnm.Print_Area" localSheetId="6">FP!$A$1:$H$62</definedName>
    <definedName name="_xlnm.Print_Area" localSheetId="7">IS!$A$1:$J$80</definedName>
    <definedName name="_xlnm.Print_Area" localSheetId="1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7" i="19" l="1"/>
  <c r="E38" i="19"/>
  <c r="G61" i="18"/>
  <c r="G60" i="18"/>
  <c r="G53" i="18"/>
  <c r="G32" i="18"/>
  <c r="I87" i="13"/>
  <c r="I84" i="13"/>
  <c r="I82" i="13"/>
  <c r="I70" i="13"/>
  <c r="I62" i="13"/>
  <c r="I56" i="13"/>
  <c r="I54" i="13"/>
  <c r="I41" i="13"/>
  <c r="I43" i="13"/>
  <c r="E43" i="13"/>
  <c r="E41" i="13"/>
  <c r="G64" i="10"/>
  <c r="G56" i="10"/>
  <c r="G35" i="10"/>
  <c r="I86" i="13" l="1"/>
  <c r="I81" i="13"/>
  <c r="I80" i="13"/>
  <c r="I79" i="13"/>
  <c r="I78" i="13"/>
  <c r="I77" i="13"/>
  <c r="I76" i="13"/>
  <c r="I75" i="13"/>
  <c r="I74" i="13"/>
  <c r="I73" i="13"/>
  <c r="I72" i="13"/>
  <c r="I71" i="13"/>
  <c r="I69" i="13"/>
  <c r="I68" i="13"/>
  <c r="I67" i="13"/>
  <c r="I66" i="13"/>
  <c r="I65" i="13"/>
  <c r="I64" i="13"/>
  <c r="I63" i="13"/>
  <c r="I61" i="13"/>
  <c r="I60" i="13"/>
  <c r="I59" i="13"/>
  <c r="I58" i="13"/>
  <c r="I57" i="13"/>
  <c r="I55" i="13"/>
  <c r="I53" i="13"/>
  <c r="I52" i="13"/>
  <c r="I51" i="13"/>
  <c r="I50" i="13"/>
  <c r="I49" i="13"/>
  <c r="I48" i="13"/>
  <c r="I47" i="13"/>
  <c r="I46" i="13"/>
  <c r="I45" i="13"/>
  <c r="I44" i="13"/>
  <c r="I42" i="13"/>
  <c r="I40" i="13"/>
  <c r="I39" i="13"/>
  <c r="I38" i="13"/>
  <c r="I37" i="13"/>
  <c r="I36" i="13"/>
  <c r="I35" i="13"/>
  <c r="I34" i="13"/>
  <c r="I33" i="13"/>
  <c r="I32" i="13"/>
  <c r="I31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I7" i="13"/>
  <c r="E70" i="13"/>
  <c r="E62" i="13"/>
  <c r="E54" i="13"/>
  <c r="E49" i="13"/>
  <c r="E42" i="13"/>
  <c r="E40" i="13"/>
  <c r="G65" i="10"/>
  <c r="E82" i="13" l="1"/>
  <c r="I83" i="13" s="1"/>
  <c r="E49" i="19"/>
  <c r="I56" i="19"/>
  <c r="I75" i="19"/>
  <c r="I54" i="19"/>
  <c r="I78" i="19"/>
  <c r="I76" i="19"/>
  <c r="I74" i="19"/>
  <c r="I73" i="19"/>
  <c r="I72" i="19"/>
  <c r="I71" i="19"/>
  <c r="I70" i="19"/>
  <c r="I69" i="19"/>
  <c r="I68" i="19"/>
  <c r="I66" i="19"/>
  <c r="I65" i="19"/>
  <c r="I64" i="19"/>
  <c r="I63" i="19"/>
  <c r="I62" i="19"/>
  <c r="I61" i="19"/>
  <c r="I60" i="19"/>
  <c r="I59" i="19"/>
  <c r="I58" i="19"/>
  <c r="I55" i="19"/>
  <c r="I53" i="19"/>
  <c r="I52" i="19"/>
  <c r="I51" i="19"/>
  <c r="I50" i="19"/>
  <c r="I48" i="19"/>
  <c r="I47" i="19"/>
  <c r="I46" i="19"/>
  <c r="I44" i="19"/>
  <c r="I43" i="19"/>
  <c r="I42" i="19"/>
  <c r="I41" i="19"/>
  <c r="I40" i="19"/>
  <c r="I36" i="19"/>
  <c r="I35" i="19"/>
  <c r="I34" i="19"/>
  <c r="I33" i="19"/>
  <c r="I32" i="19"/>
  <c r="I31" i="19"/>
  <c r="I30" i="19"/>
  <c r="I29" i="19"/>
  <c r="I28" i="19"/>
  <c r="I27" i="19"/>
  <c r="I26" i="19"/>
  <c r="I25" i="19"/>
  <c r="I24" i="19"/>
  <c r="I23" i="19"/>
  <c r="I22" i="19"/>
  <c r="I21" i="19"/>
  <c r="I20" i="19"/>
  <c r="I19" i="19"/>
  <c r="I18" i="19"/>
  <c r="I17" i="19"/>
  <c r="I16" i="19"/>
  <c r="I15" i="19"/>
  <c r="I14" i="19"/>
  <c r="I13" i="19"/>
  <c r="I12" i="19"/>
  <c r="I11" i="19"/>
  <c r="I10" i="19"/>
  <c r="I9" i="19"/>
  <c r="I8" i="19"/>
  <c r="I7" i="19"/>
  <c r="E67" i="19"/>
  <c r="I67" i="19" s="1"/>
  <c r="E57" i="19"/>
  <c r="I57" i="19" s="1"/>
  <c r="E45" i="19"/>
  <c r="I45" i="19" s="1"/>
  <c r="E39" i="19"/>
  <c r="I39" i="19" s="1"/>
  <c r="E37" i="19"/>
  <c r="I49" i="19"/>
  <c r="E85" i="13" l="1"/>
  <c r="I85" i="13" s="1"/>
  <c r="E83" i="13"/>
  <c r="I38" i="19"/>
  <c r="I37" i="19"/>
  <c r="E79" i="19" l="1"/>
  <c r="I79" i="19" s="1"/>
  <c r="I77" i="19"/>
</calcChain>
</file>

<file path=xl/sharedStrings.xml><?xml version="1.0" encoding="utf-8"?>
<sst xmlns="http://schemas.openxmlformats.org/spreadsheetml/2006/main" count="600" uniqueCount="306">
  <si>
    <t>Total</t>
    <phoneticPr fontId="3" type="noConversion"/>
  </si>
  <si>
    <t>2.</t>
  </si>
  <si>
    <t>4.</t>
  </si>
  <si>
    <t>5.</t>
  </si>
  <si>
    <t>6.</t>
  </si>
  <si>
    <t>11.</t>
  </si>
  <si>
    <t>12.</t>
  </si>
  <si>
    <t>14.</t>
  </si>
  <si>
    <t>15.</t>
  </si>
  <si>
    <t>16.</t>
  </si>
  <si>
    <t>17.</t>
  </si>
  <si>
    <t>18.</t>
  </si>
  <si>
    <t>19.</t>
  </si>
  <si>
    <t>3.</t>
  </si>
  <si>
    <t>Consolidated Cost Structure</t>
    <phoneticPr fontId="3" type="noConversion"/>
  </si>
  <si>
    <t>1.</t>
    <phoneticPr fontId="3" type="noConversion"/>
  </si>
  <si>
    <t>7.</t>
  </si>
  <si>
    <t>8.</t>
  </si>
  <si>
    <t>9.</t>
  </si>
  <si>
    <t>10.</t>
  </si>
  <si>
    <t>21.</t>
  </si>
  <si>
    <t>22.</t>
  </si>
  <si>
    <t xml:space="preserve"> </t>
    <phoneticPr fontId="3" type="noConversion"/>
  </si>
  <si>
    <t>23.</t>
  </si>
  <si>
    <t>24.</t>
  </si>
  <si>
    <t>25.</t>
  </si>
  <si>
    <t>26.</t>
  </si>
  <si>
    <t>27.</t>
  </si>
  <si>
    <t>Non-operating Income</t>
    <phoneticPr fontId="3" type="noConversion"/>
  </si>
  <si>
    <t>Income Tax Expenses</t>
    <phoneticPr fontId="3" type="noConversion"/>
  </si>
  <si>
    <t>Depreciation &amp; Amortization</t>
    <phoneticPr fontId="3" type="noConversion"/>
  </si>
  <si>
    <t>Other Gains</t>
    <phoneticPr fontId="3" type="noConversion"/>
  </si>
  <si>
    <t>Other Losses</t>
    <phoneticPr fontId="3" type="noConversion"/>
  </si>
  <si>
    <t>Amount</t>
    <phoneticPr fontId="3" type="noConversion"/>
  </si>
  <si>
    <t xml:space="preserve"> </t>
    <phoneticPr fontId="3" type="noConversion"/>
  </si>
  <si>
    <t>1.</t>
    <phoneticPr fontId="3" type="noConversion"/>
  </si>
  <si>
    <t>Inventories</t>
    <phoneticPr fontId="3" type="noConversion"/>
  </si>
  <si>
    <t>Other Quick Assets</t>
    <phoneticPr fontId="3" type="noConversion"/>
  </si>
  <si>
    <t>Tangible Assets</t>
    <phoneticPr fontId="3" type="noConversion"/>
  </si>
  <si>
    <t>Total Assets</t>
    <phoneticPr fontId="4" type="noConversion"/>
  </si>
  <si>
    <t>Current Liabilities</t>
    <phoneticPr fontId="3" type="noConversion"/>
  </si>
  <si>
    <t>Paid-in Capital</t>
    <phoneticPr fontId="3" type="noConversion"/>
  </si>
  <si>
    <t>Other Capital</t>
    <phoneticPr fontId="3" type="noConversion"/>
  </si>
  <si>
    <t>Labor Cost</t>
    <phoneticPr fontId="3" type="noConversion"/>
  </si>
  <si>
    <t>Deferred Tax Assets</t>
    <phoneticPr fontId="3" type="noConversion"/>
  </si>
  <si>
    <t>Cash and Cash Equivalents</t>
    <phoneticPr fontId="3" type="noConversion"/>
  </si>
  <si>
    <t>Other Receivables</t>
    <phoneticPr fontId="3" type="noConversion"/>
  </si>
  <si>
    <t>Long-Term Loans</t>
    <phoneticPr fontId="3" type="noConversion"/>
  </si>
  <si>
    <t>Income Tax Assets</t>
    <phoneticPr fontId="3" type="noConversion"/>
  </si>
  <si>
    <t>Defined Benefit Obligations</t>
    <phoneticPr fontId="3" type="noConversion"/>
  </si>
  <si>
    <t>Other Provisions</t>
    <phoneticPr fontId="3" type="noConversion"/>
  </si>
  <si>
    <t>Severance Benefits</t>
    <phoneticPr fontId="3" type="noConversion"/>
  </si>
  <si>
    <t>Employee Benefits</t>
    <phoneticPr fontId="3" type="noConversion"/>
  </si>
  <si>
    <t>Travel Expenses</t>
    <phoneticPr fontId="3" type="noConversion"/>
  </si>
  <si>
    <t>Miscellaneous Expenses</t>
    <phoneticPr fontId="3" type="noConversion"/>
  </si>
  <si>
    <t>Entertainment Expenses</t>
    <phoneticPr fontId="3" type="noConversion"/>
  </si>
  <si>
    <t>Accounts</t>
    <phoneticPr fontId="4" type="noConversion"/>
  </si>
  <si>
    <t>Communication Expenses</t>
    <phoneticPr fontId="3" type="noConversion"/>
  </si>
  <si>
    <t>Utility Expenses</t>
    <phoneticPr fontId="3" type="noConversion"/>
  </si>
  <si>
    <t>Taxes and Dues</t>
    <phoneticPr fontId="3" type="noConversion"/>
  </si>
  <si>
    <t>Rents</t>
    <phoneticPr fontId="3" type="noConversion"/>
  </si>
  <si>
    <t>Repairs</t>
    <phoneticPr fontId="3" type="noConversion"/>
  </si>
  <si>
    <t>Vehicles Maintenance Expenses</t>
    <phoneticPr fontId="3" type="noConversion"/>
  </si>
  <si>
    <t>Operating R&amp;D Expenses</t>
    <phoneticPr fontId="3" type="noConversion"/>
  </si>
  <si>
    <t>Freight Expenses</t>
    <phoneticPr fontId="3" type="noConversion"/>
  </si>
  <si>
    <t>Training Expenses</t>
    <phoneticPr fontId="3" type="noConversion"/>
  </si>
  <si>
    <t>Publication Expenses</t>
    <phoneticPr fontId="3" type="noConversion"/>
  </si>
  <si>
    <t>Commission Paid</t>
    <phoneticPr fontId="3" type="noConversion"/>
  </si>
  <si>
    <t>Advertising Expenses</t>
    <phoneticPr fontId="3" type="noConversion"/>
  </si>
  <si>
    <t>Consolidated Net Income</t>
  </si>
  <si>
    <t>Controlling Interest</t>
    <phoneticPr fontId="3" type="noConversion"/>
  </si>
  <si>
    <t>Other Current Liabilities</t>
    <phoneticPr fontId="3" type="noConversion"/>
  </si>
  <si>
    <t>Non-current Liabilities</t>
    <phoneticPr fontId="3" type="noConversion"/>
  </si>
  <si>
    <t>13.</t>
  </si>
  <si>
    <t>20.</t>
  </si>
  <si>
    <t>Total</t>
    <phoneticPr fontId="3" type="noConversion"/>
  </si>
  <si>
    <t>Consolidated Statement of Financial Position</t>
    <phoneticPr fontId="4" type="noConversion"/>
  </si>
  <si>
    <t>Consolidated Statement of Income</t>
    <phoneticPr fontId="3" type="noConversion"/>
  </si>
  <si>
    <t>Intangible Assets</t>
    <phoneticPr fontId="3" type="noConversion"/>
  </si>
  <si>
    <t>1Q</t>
    <phoneticPr fontId="3" type="noConversion"/>
  </si>
  <si>
    <t>2Q</t>
    <phoneticPr fontId="3" type="noConversion"/>
  </si>
  <si>
    <t>3Q</t>
    <phoneticPr fontId="3" type="noConversion"/>
  </si>
  <si>
    <t>4Q</t>
    <phoneticPr fontId="3" type="noConversion"/>
  </si>
  <si>
    <r>
      <rPr>
        <b/>
        <sz val="10"/>
        <color indexed="8"/>
        <rFont val="맑은 고딕"/>
        <family val="3"/>
        <charset val="129"/>
      </rPr>
      <t>Ⅰ.</t>
    </r>
    <phoneticPr fontId="3" type="noConversion"/>
  </si>
  <si>
    <r>
      <rPr>
        <sz val="10"/>
        <color indexed="8"/>
        <rFont val="굴림"/>
        <family val="3"/>
        <charset val="129"/>
      </rPr>
      <t>Ⅰ</t>
    </r>
    <r>
      <rPr>
        <sz val="10"/>
        <color indexed="8"/>
        <rFont val="Calibri"/>
        <family val="2"/>
      </rPr>
      <t>.</t>
    </r>
    <phoneticPr fontId="3" type="noConversion"/>
  </si>
  <si>
    <r>
      <rPr>
        <sz val="10"/>
        <color indexed="8"/>
        <rFont val="굴림"/>
        <family val="3"/>
        <charset val="129"/>
      </rPr>
      <t>Ⅱ</t>
    </r>
    <r>
      <rPr>
        <sz val="10"/>
        <color indexed="8"/>
        <rFont val="Calibri"/>
        <family val="2"/>
      </rPr>
      <t>.</t>
    </r>
    <phoneticPr fontId="3" type="noConversion"/>
  </si>
  <si>
    <r>
      <t xml:space="preserve">  </t>
    </r>
    <r>
      <rPr>
        <sz val="10"/>
        <color indexed="8"/>
        <rFont val="돋움"/>
        <family val="3"/>
        <charset val="129"/>
      </rPr>
      <t>Ⅰ</t>
    </r>
    <r>
      <rPr>
        <sz val="10"/>
        <color indexed="8"/>
        <rFont val="Calibri"/>
        <family val="2"/>
      </rPr>
      <t>.</t>
    </r>
    <phoneticPr fontId="3" type="noConversion"/>
  </si>
  <si>
    <r>
      <t xml:space="preserve"> </t>
    </r>
    <r>
      <rPr>
        <sz val="10"/>
        <color indexed="8"/>
        <rFont val="굴림"/>
        <family val="3"/>
        <charset val="129"/>
      </rPr>
      <t>Ⅱ</t>
    </r>
    <r>
      <rPr>
        <sz val="10"/>
        <color indexed="8"/>
        <rFont val="Calibri"/>
        <family val="2"/>
      </rPr>
      <t>.</t>
    </r>
    <phoneticPr fontId="3" type="noConversion"/>
  </si>
  <si>
    <r>
      <t xml:space="preserve"> </t>
    </r>
    <r>
      <rPr>
        <sz val="10"/>
        <color indexed="8"/>
        <rFont val="굴림"/>
        <family val="3"/>
        <charset val="129"/>
      </rPr>
      <t>Ⅲ</t>
    </r>
    <r>
      <rPr>
        <sz val="10"/>
        <color indexed="8"/>
        <rFont val="Calibri"/>
        <family val="2"/>
      </rPr>
      <t>.</t>
    </r>
    <phoneticPr fontId="3" type="noConversion"/>
  </si>
  <si>
    <r>
      <rPr>
        <sz val="10"/>
        <color indexed="8"/>
        <rFont val="굴림"/>
        <family val="3"/>
        <charset val="129"/>
      </rPr>
      <t>Ⅳ</t>
    </r>
    <r>
      <rPr>
        <sz val="10"/>
        <color indexed="8"/>
        <rFont val="Calibri"/>
        <family val="2"/>
      </rPr>
      <t>.</t>
    </r>
  </si>
  <si>
    <r>
      <rPr>
        <sz val="10"/>
        <color indexed="8"/>
        <rFont val="굴림"/>
        <family val="3"/>
        <charset val="129"/>
      </rPr>
      <t>Ⅴ</t>
    </r>
    <r>
      <rPr>
        <sz val="10"/>
        <color indexed="8"/>
        <rFont val="Calibri"/>
        <family val="2"/>
      </rPr>
      <t>.</t>
    </r>
    <phoneticPr fontId="3" type="noConversion"/>
  </si>
  <si>
    <t>1.</t>
    <phoneticPr fontId="3" type="noConversion"/>
  </si>
  <si>
    <t>(Unit : KRW MN)</t>
  </si>
  <si>
    <t>(Unit : KRW MN)</t>
    <phoneticPr fontId="3" type="noConversion"/>
  </si>
  <si>
    <t>(Unit : KRW)</t>
  </si>
  <si>
    <t>(Unit : KRW)</t>
    <phoneticPr fontId="3" type="noConversion"/>
  </si>
  <si>
    <t>Other Debts Payables</t>
    <phoneticPr fontId="3" type="noConversion"/>
  </si>
  <si>
    <t>Current Income Tax Payables</t>
    <phoneticPr fontId="3" type="noConversion"/>
  </si>
  <si>
    <t>Other Payables</t>
    <phoneticPr fontId="3" type="noConversion"/>
  </si>
  <si>
    <t>Miniority Interest</t>
    <phoneticPr fontId="3" type="noConversion"/>
  </si>
  <si>
    <t>Gains Before Income Tax</t>
    <phoneticPr fontId="3" type="noConversion"/>
  </si>
  <si>
    <t>1.</t>
  </si>
  <si>
    <t>Financial Income</t>
    <phoneticPr fontId="3" type="noConversion"/>
  </si>
  <si>
    <t>Financial Expenses</t>
    <phoneticPr fontId="3" type="noConversion"/>
  </si>
  <si>
    <t>Interest Gains</t>
    <phoneticPr fontId="3" type="noConversion"/>
  </si>
  <si>
    <t>Dividend Gains</t>
    <phoneticPr fontId="3" type="noConversion"/>
  </si>
  <si>
    <t>Gains on Disposition of Tangible Assets</t>
  </si>
  <si>
    <t>Miscellaneous Gains</t>
  </si>
  <si>
    <t>Miscellaneous Losses</t>
    <phoneticPr fontId="3" type="noConversion"/>
  </si>
  <si>
    <t>Short-Term Financial Instruments</t>
    <phoneticPr fontId="3" type="noConversion"/>
  </si>
  <si>
    <t>Investment Properties</t>
    <phoneticPr fontId="3" type="noConversion"/>
  </si>
  <si>
    <t>Other Capital Components</t>
    <phoneticPr fontId="3" type="noConversion"/>
  </si>
  <si>
    <t>Royalty Expenses</t>
    <phoneticPr fontId="3" type="noConversion"/>
  </si>
  <si>
    <t>Ⅲ.</t>
  </si>
  <si>
    <t>Ⅱ.</t>
  </si>
  <si>
    <t>IV.</t>
  </si>
  <si>
    <t>V.</t>
  </si>
  <si>
    <t>VI.</t>
  </si>
  <si>
    <t>VII.</t>
  </si>
  <si>
    <t>Defined Benefit Assets</t>
    <phoneticPr fontId="3" type="noConversion"/>
  </si>
  <si>
    <t>Gains on Evaluation of Investments in Affiliated Companies</t>
  </si>
  <si>
    <t>Losses on Evaluation of Investments in Affiliated Companies</t>
  </si>
  <si>
    <t xml:space="preserve">Investments in Affiliated Companies </t>
    <phoneticPr fontId="3" type="noConversion"/>
  </si>
  <si>
    <t>Revenue</t>
  </si>
  <si>
    <t>Operating Expenses</t>
  </si>
  <si>
    <t>Operating Income</t>
  </si>
  <si>
    <t>Operating Income Margin (%)</t>
    <phoneticPr fontId="3" type="noConversion"/>
  </si>
  <si>
    <t>Pre-tax Income Margin (%)</t>
    <phoneticPr fontId="3" type="noConversion"/>
  </si>
  <si>
    <t>Foreign Exchange Difference</t>
    <phoneticPr fontId="3" type="noConversion"/>
  </si>
  <si>
    <t xml:space="preserve">Donations </t>
    <phoneticPr fontId="3" type="noConversion"/>
  </si>
  <si>
    <t>Gains on Evaluation of Financial Assets</t>
    <phoneticPr fontId="3" type="noConversion"/>
  </si>
  <si>
    <t xml:space="preserve">Losses on Disposition of Financial Assets </t>
    <phoneticPr fontId="3" type="noConversion"/>
  </si>
  <si>
    <t>Losses on Evaluation of Financial Assets</t>
    <phoneticPr fontId="3" type="noConversion"/>
  </si>
  <si>
    <t xml:space="preserve">Gains on Disposition of Financial Assets </t>
    <phoneticPr fontId="3" type="noConversion"/>
  </si>
  <si>
    <t>Losses on Disposition of Tangible Assets</t>
    <phoneticPr fontId="3" type="noConversion"/>
  </si>
  <si>
    <t>Losses on Disposition of Intangible Assets</t>
    <phoneticPr fontId="3" type="noConversion"/>
  </si>
  <si>
    <t>Short-Term Borrowings</t>
    <phoneticPr fontId="3" type="noConversion"/>
  </si>
  <si>
    <t>Long-Term Investment Assets</t>
    <phoneticPr fontId="3" type="noConversion"/>
  </si>
  <si>
    <t>Losses on Abandonment of Tangible Assets</t>
    <phoneticPr fontId="3" type="noConversion"/>
  </si>
  <si>
    <t>Other Expenses</t>
    <phoneticPr fontId="3" type="noConversion"/>
  </si>
  <si>
    <t>Losses on Abandonment of Inventories</t>
    <phoneticPr fontId="3" type="noConversion"/>
  </si>
  <si>
    <t>Variable Expense &amp; Other</t>
    <phoneticPr fontId="3" type="noConversion"/>
  </si>
  <si>
    <t>Sales Commissions</t>
    <phoneticPr fontId="3" type="noConversion"/>
  </si>
  <si>
    <t>Gains on Disposition of Intangible Assets</t>
    <phoneticPr fontId="3" type="noConversion"/>
  </si>
  <si>
    <t>Event Expenses</t>
    <phoneticPr fontId="3" type="noConversion"/>
  </si>
  <si>
    <t>Marketing Promotional Expenses</t>
    <phoneticPr fontId="3" type="noConversion"/>
  </si>
  <si>
    <t>28.</t>
  </si>
  <si>
    <t>29.</t>
  </si>
  <si>
    <t>30.</t>
  </si>
  <si>
    <t>Marketing Expense</t>
    <phoneticPr fontId="3" type="noConversion"/>
  </si>
  <si>
    <t>Lease Liabilities</t>
    <phoneticPr fontId="3" type="noConversion"/>
  </si>
  <si>
    <t>Long-Term Employee Benefit Obligations</t>
    <phoneticPr fontId="3" type="noConversion"/>
  </si>
  <si>
    <t xml:space="preserve"> 7. </t>
    <phoneticPr fontId="3" type="noConversion"/>
  </si>
  <si>
    <t>Total Liabilities</t>
    <phoneticPr fontId="3" type="noConversion"/>
  </si>
  <si>
    <t>Retained Earnings</t>
    <phoneticPr fontId="3" type="noConversion"/>
  </si>
  <si>
    <t>Non-Controlling Interests</t>
    <phoneticPr fontId="3" type="noConversion"/>
  </si>
  <si>
    <t>Total Shareholders' Equity</t>
    <phoneticPr fontId="3" type="noConversion"/>
  </si>
  <si>
    <t>Liabilities &amp; Shareholders' Equity</t>
    <phoneticPr fontId="3" type="noConversion"/>
  </si>
  <si>
    <t>Short-Term Investment Assets</t>
    <phoneticPr fontId="3" type="noConversion"/>
  </si>
  <si>
    <t>Short-Term Loans</t>
    <phoneticPr fontId="3" type="noConversion"/>
  </si>
  <si>
    <t>Other Non-current Liabilities</t>
    <phoneticPr fontId="3" type="noConversion"/>
  </si>
  <si>
    <t>31.</t>
  </si>
  <si>
    <t>Meeting Expenses</t>
    <phoneticPr fontId="3" type="noConversion"/>
  </si>
  <si>
    <t>Impairment Losses on Financial Assets</t>
    <phoneticPr fontId="3" type="noConversion"/>
  </si>
  <si>
    <t>Impairment Losses on Investments in Affiliated Companies</t>
    <phoneticPr fontId="3" type="noConversion"/>
  </si>
  <si>
    <t>Gains on Disposition of Investments in Affiliated Companies</t>
    <phoneticPr fontId="3" type="noConversion"/>
  </si>
  <si>
    <t>Losses on Disposition of Investments in Affiliated Companies</t>
    <phoneticPr fontId="3" type="noConversion"/>
  </si>
  <si>
    <t>Interest Expenses</t>
    <phoneticPr fontId="3" type="noConversion"/>
  </si>
  <si>
    <t>Cost of Goods Sold</t>
    <phoneticPr fontId="3" type="noConversion"/>
  </si>
  <si>
    <t>Cost of Other Goods Sold</t>
    <phoneticPr fontId="3" type="noConversion"/>
  </si>
  <si>
    <t>Impairment Losses on Tangible Assets</t>
    <phoneticPr fontId="3" type="noConversion"/>
  </si>
  <si>
    <t>Short-term Financial Lease Bond</t>
    <phoneticPr fontId="3" type="noConversion"/>
  </si>
  <si>
    <t>Long-term Financial Lease Bond</t>
    <phoneticPr fontId="3" type="noConversion"/>
  </si>
  <si>
    <t>Bonds and Long-Term Borrowings</t>
    <phoneticPr fontId="3" type="noConversion"/>
  </si>
  <si>
    <t>Impairment Losses on Intangible Assets</t>
    <phoneticPr fontId="3" type="noConversion"/>
  </si>
  <si>
    <t>Derivative Liabilities</t>
    <phoneticPr fontId="3" type="noConversion"/>
  </si>
  <si>
    <t>Other</t>
    <phoneticPr fontId="3" type="noConversion"/>
  </si>
  <si>
    <t>Gains on Disposition of Derivative</t>
    <phoneticPr fontId="3" type="noConversion"/>
  </si>
  <si>
    <t>Losses on Disposition of Investments in Subsidiaries</t>
    <phoneticPr fontId="3" type="noConversion"/>
  </si>
  <si>
    <t>1Q</t>
    <phoneticPr fontId="3" type="noConversion"/>
  </si>
  <si>
    <t>2Q</t>
    <phoneticPr fontId="3" type="noConversion"/>
  </si>
  <si>
    <t>3Q</t>
    <phoneticPr fontId="3" type="noConversion"/>
  </si>
  <si>
    <t>4Q</t>
    <phoneticPr fontId="3" type="noConversion"/>
  </si>
  <si>
    <t>Statement of Financial Position</t>
    <phoneticPr fontId="4" type="noConversion"/>
  </si>
  <si>
    <t>Other Non-current Assets</t>
    <phoneticPr fontId="3" type="noConversion"/>
  </si>
  <si>
    <t>Other Debts Payables</t>
  </si>
  <si>
    <t xml:space="preserve"> 2.</t>
  </si>
  <si>
    <t xml:space="preserve"> 3.</t>
  </si>
  <si>
    <t xml:space="preserve"> 4.</t>
  </si>
  <si>
    <t>Tax Liabilities</t>
  </si>
  <si>
    <t xml:space="preserve"> 5.</t>
  </si>
  <si>
    <t>Other Current Liabilities</t>
  </si>
  <si>
    <t xml:space="preserve"> 6.</t>
  </si>
  <si>
    <t>Lease Liabilities</t>
  </si>
  <si>
    <r>
      <rPr>
        <sz val="10"/>
        <color indexed="8"/>
        <rFont val="Arial"/>
        <family val="2"/>
      </rPr>
      <t>Ⅰ</t>
    </r>
    <r>
      <rPr>
        <sz val="10"/>
        <color indexed="8"/>
        <rFont val="Calibri"/>
        <family val="2"/>
      </rPr>
      <t>.</t>
    </r>
    <phoneticPr fontId="3" type="noConversion"/>
  </si>
  <si>
    <r>
      <rPr>
        <sz val="10"/>
        <color indexed="8"/>
        <rFont val="굴림"/>
        <family val="3"/>
        <charset val="129"/>
      </rPr>
      <t>Ⅲ</t>
    </r>
    <r>
      <rPr>
        <sz val="10"/>
        <color indexed="8"/>
        <rFont val="Calibri"/>
        <family val="2"/>
      </rPr>
      <t>.</t>
    </r>
    <phoneticPr fontId="3" type="noConversion"/>
  </si>
  <si>
    <t>Unappropriated Retained Earnings</t>
    <phoneticPr fontId="3" type="noConversion"/>
  </si>
  <si>
    <t>Total Shareholders'  Equity</t>
    <phoneticPr fontId="3" type="noConversion"/>
  </si>
  <si>
    <t>Statement of Income</t>
    <phoneticPr fontId="3" type="noConversion"/>
  </si>
  <si>
    <t>1Q</t>
  </si>
  <si>
    <t>2Q</t>
  </si>
  <si>
    <t>3Q</t>
  </si>
  <si>
    <t>4Q</t>
  </si>
  <si>
    <t>Total</t>
  </si>
  <si>
    <r>
      <rPr>
        <b/>
        <sz val="10"/>
        <color indexed="8"/>
        <rFont val="맑은 고딕"/>
        <family val="3"/>
        <charset val="129"/>
      </rPr>
      <t>Ⅰ</t>
    </r>
    <r>
      <rPr>
        <b/>
        <sz val="10"/>
        <color indexed="8"/>
        <rFont val="Calibri"/>
        <family val="2"/>
      </rPr>
      <t>.</t>
    </r>
    <phoneticPr fontId="3" type="noConversion"/>
  </si>
  <si>
    <t>Revenue</t>
    <phoneticPr fontId="3" type="noConversion"/>
  </si>
  <si>
    <r>
      <rPr>
        <b/>
        <sz val="10"/>
        <color indexed="8"/>
        <rFont val="맑은 고딕"/>
        <family val="3"/>
        <charset val="129"/>
      </rPr>
      <t>Ⅱ</t>
    </r>
    <r>
      <rPr>
        <b/>
        <sz val="10"/>
        <color indexed="8"/>
        <rFont val="Calibri"/>
        <family val="2"/>
      </rPr>
      <t>.</t>
    </r>
    <phoneticPr fontId="4" type="noConversion"/>
  </si>
  <si>
    <t>Operating Expenses</t>
    <phoneticPr fontId="3" type="noConversion"/>
  </si>
  <si>
    <t xml:space="preserve"> Severance Benefits</t>
    <phoneticPr fontId="3" type="noConversion"/>
  </si>
  <si>
    <t xml:space="preserve"> Employee Benefits</t>
    <phoneticPr fontId="3" type="noConversion"/>
  </si>
  <si>
    <t xml:space="preserve"> Travel Expenses</t>
    <phoneticPr fontId="3" type="noConversion"/>
  </si>
  <si>
    <t xml:space="preserve"> Entertainment Expenses</t>
    <phoneticPr fontId="3" type="noConversion"/>
  </si>
  <si>
    <t xml:space="preserve"> Communication Expenses</t>
    <phoneticPr fontId="3" type="noConversion"/>
  </si>
  <si>
    <t xml:space="preserve"> Utility Expenses</t>
    <phoneticPr fontId="3" type="noConversion"/>
  </si>
  <si>
    <t xml:space="preserve"> Taxes and utilities</t>
    <phoneticPr fontId="3" type="noConversion"/>
  </si>
  <si>
    <t xml:space="preserve"> Amortization Expenses on Intangible Assets</t>
    <phoneticPr fontId="3" type="noConversion"/>
  </si>
  <si>
    <t xml:space="preserve"> Rents</t>
    <phoneticPr fontId="3" type="noConversion"/>
  </si>
  <si>
    <t xml:space="preserve"> Insurance Premium</t>
    <phoneticPr fontId="3" type="noConversion"/>
  </si>
  <si>
    <t xml:space="preserve"> Vehicles Maintenance Expenses</t>
  </si>
  <si>
    <t xml:space="preserve"> Freight Expenses</t>
    <phoneticPr fontId="3" type="noConversion"/>
  </si>
  <si>
    <t xml:space="preserve"> Training Expenses</t>
    <phoneticPr fontId="3" type="noConversion"/>
  </si>
  <si>
    <t xml:space="preserve"> Publication Expenses</t>
    <phoneticPr fontId="3" type="noConversion"/>
  </si>
  <si>
    <t xml:space="preserve"> Event Expenses</t>
    <phoneticPr fontId="3" type="noConversion"/>
  </si>
  <si>
    <t xml:space="preserve"> Commission Paid</t>
    <phoneticPr fontId="3" type="noConversion"/>
  </si>
  <si>
    <t xml:space="preserve"> Royalty Expenses</t>
    <phoneticPr fontId="3" type="noConversion"/>
  </si>
  <si>
    <t xml:space="preserve"> Cost of Goods Sold</t>
    <phoneticPr fontId="3" type="noConversion"/>
  </si>
  <si>
    <t xml:space="preserve"> Cost of Other Goods Sold</t>
    <phoneticPr fontId="3" type="noConversion"/>
  </si>
  <si>
    <t xml:space="preserve"> Advertising Expenses</t>
    <phoneticPr fontId="3" type="noConversion"/>
  </si>
  <si>
    <t xml:space="preserve"> Miscellaneous Expenses</t>
    <phoneticPr fontId="3" type="noConversion"/>
  </si>
  <si>
    <r>
      <rPr>
        <b/>
        <sz val="10"/>
        <color indexed="8"/>
        <rFont val="맑은 고딕"/>
        <family val="3"/>
        <charset val="129"/>
      </rPr>
      <t>Ⅲ</t>
    </r>
    <r>
      <rPr>
        <b/>
        <sz val="10"/>
        <color indexed="8"/>
        <rFont val="Calibri"/>
        <family val="2"/>
      </rPr>
      <t>.</t>
    </r>
  </si>
  <si>
    <t>Operating Income</t>
    <phoneticPr fontId="3" type="noConversion"/>
  </si>
  <si>
    <t>Non Operating Income</t>
    <phoneticPr fontId="3" type="noConversion"/>
  </si>
  <si>
    <t xml:space="preserve"> Interest Income</t>
    <phoneticPr fontId="3" type="noConversion"/>
  </si>
  <si>
    <t xml:space="preserve"> Dividend Income</t>
    <phoneticPr fontId="3" type="noConversion"/>
  </si>
  <si>
    <t xml:space="preserve">Gains on Evaluation of Financial Assets </t>
    <phoneticPr fontId="3" type="noConversion"/>
  </si>
  <si>
    <t>Financial Expense</t>
    <phoneticPr fontId="3" type="noConversion"/>
  </si>
  <si>
    <t>Losses on Disposition of Financial Assets</t>
    <phoneticPr fontId="3" type="noConversion"/>
  </si>
  <si>
    <t>Other Non-operating Income</t>
    <phoneticPr fontId="3" type="noConversion"/>
  </si>
  <si>
    <t>Gains on Disposition of Tangible Assets</t>
    <phoneticPr fontId="3" type="noConversion"/>
  </si>
  <si>
    <t>Miscellaneous Gains</t>
    <phoneticPr fontId="3" type="noConversion"/>
  </si>
  <si>
    <t>Other Non-operating Expense</t>
    <phoneticPr fontId="3" type="noConversion"/>
  </si>
  <si>
    <t>Foreign Exchange Losses</t>
    <phoneticPr fontId="3" type="noConversion"/>
  </si>
  <si>
    <t>Donations</t>
    <phoneticPr fontId="3" type="noConversion"/>
  </si>
  <si>
    <t>Gains on Investment using the equity method of accounting</t>
    <phoneticPr fontId="3" type="noConversion"/>
  </si>
  <si>
    <t>Losses on Investment using the equity method of accounting</t>
    <phoneticPr fontId="3" type="noConversion"/>
  </si>
  <si>
    <t xml:space="preserve">Impairment Losses on Investments in Affiliated Companies </t>
    <phoneticPr fontId="3" type="noConversion"/>
  </si>
  <si>
    <t xml:space="preserve">Impairment Losses on Investments in Subsidiaries </t>
    <phoneticPr fontId="3" type="noConversion"/>
  </si>
  <si>
    <t xml:space="preserve">Reversal of Impairment Losses on Investments in Subsidiaries </t>
    <phoneticPr fontId="3" type="noConversion"/>
  </si>
  <si>
    <t>Losses on Disposition of Investments in Subsidiaries</t>
    <phoneticPr fontId="3" type="noConversion"/>
  </si>
  <si>
    <t>Gains Before Extraordinary Gains/Losses and Income Tax</t>
    <phoneticPr fontId="3" type="noConversion"/>
  </si>
  <si>
    <r>
      <rPr>
        <b/>
        <sz val="10"/>
        <color indexed="8"/>
        <rFont val="맑은 고딕"/>
        <family val="3"/>
        <charset val="129"/>
      </rPr>
      <t>Ⅵ</t>
    </r>
    <r>
      <rPr>
        <b/>
        <sz val="10"/>
        <color indexed="8"/>
        <rFont val="Calibri"/>
        <family val="2"/>
      </rPr>
      <t>.</t>
    </r>
  </si>
  <si>
    <t>Net Income</t>
    <phoneticPr fontId="3" type="noConversion"/>
  </si>
  <si>
    <t xml:space="preserve"> 1.</t>
    <phoneticPr fontId="3" type="noConversion"/>
  </si>
  <si>
    <t>Mobile games *</t>
    <phoneticPr fontId="3" type="noConversion"/>
  </si>
  <si>
    <t>Lineage M</t>
    <phoneticPr fontId="3" type="noConversion"/>
  </si>
  <si>
    <t>Lineage 2M</t>
    <phoneticPr fontId="3" type="noConversion"/>
  </si>
  <si>
    <t>Lineage W</t>
    <phoneticPr fontId="3" type="noConversion"/>
  </si>
  <si>
    <t>Lineage</t>
    <phoneticPr fontId="3" type="noConversion"/>
  </si>
  <si>
    <t>Lineage II</t>
    <phoneticPr fontId="3" type="noConversion"/>
  </si>
  <si>
    <t>Aion</t>
    <phoneticPr fontId="3" type="noConversion"/>
  </si>
  <si>
    <t>Blade &amp; Soul</t>
    <phoneticPr fontId="3" type="noConversion"/>
  </si>
  <si>
    <t>Guild Wars 2</t>
    <phoneticPr fontId="3" type="noConversion"/>
  </si>
  <si>
    <t>Gains on Disposition of Investments in Subsidiaries</t>
    <phoneticPr fontId="3" type="noConversion"/>
  </si>
  <si>
    <t>Non-Current Assets Held for Sale</t>
    <phoneticPr fontId="3" type="noConversion"/>
  </si>
  <si>
    <t>Reversal of Restoration Provision</t>
    <phoneticPr fontId="3" type="noConversion"/>
  </si>
  <si>
    <t>Reversal of Allowance for Doubtful Accounts</t>
    <phoneticPr fontId="3" type="noConversion"/>
  </si>
  <si>
    <t>Reversal of Restoration Provision</t>
    <phoneticPr fontId="3" type="noConversion"/>
  </si>
  <si>
    <t>Gains on Disposition of Investments in Subsidiaries</t>
    <phoneticPr fontId="3" type="noConversion"/>
  </si>
  <si>
    <t>Gains on Disposition of Investment Property</t>
    <phoneticPr fontId="3" type="noConversion"/>
  </si>
  <si>
    <t>Aion 2</t>
    <phoneticPr fontId="3" type="noConversion"/>
  </si>
  <si>
    <t>-</t>
    <phoneticPr fontId="3" type="noConversion"/>
  </si>
  <si>
    <t>Long-Term Financial Assets</t>
    <phoneticPr fontId="3" type="noConversion"/>
  </si>
  <si>
    <t>The Consolidated Company ('26)</t>
    <phoneticPr fontId="3" type="noConversion"/>
  </si>
  <si>
    <t>NC Corp. &amp; Subsidiaries</t>
    <phoneticPr fontId="3" type="noConversion"/>
  </si>
  <si>
    <t>As of March 31, 2026</t>
    <phoneticPr fontId="3" type="noConversion"/>
  </si>
  <si>
    <t>(January 2026 ~ March 2026)</t>
    <phoneticPr fontId="3" type="noConversion"/>
  </si>
  <si>
    <t>Mobile Casual</t>
    <phoneticPr fontId="3" type="noConversion"/>
  </si>
  <si>
    <t>PC games *</t>
    <phoneticPr fontId="3" type="noConversion"/>
  </si>
  <si>
    <t>NC Corp.</t>
    <phoneticPr fontId="3" type="noConversion"/>
  </si>
  <si>
    <t xml:space="preserve">   Existing Business Segment</t>
    <phoneticPr fontId="3" type="noConversion"/>
  </si>
  <si>
    <t xml:space="preserve">   Mobile Casual Segment</t>
    <phoneticPr fontId="3" type="noConversion"/>
  </si>
  <si>
    <t>Consolidated Revenue Breakdown</t>
    <phoneticPr fontId="3" type="noConversion"/>
  </si>
  <si>
    <t>Current Assets</t>
    <phoneticPr fontId="3" type="noConversion"/>
  </si>
  <si>
    <t>Non-current Assets</t>
    <phoneticPr fontId="3" type="noConversion"/>
  </si>
  <si>
    <t>Accounts Receivables</t>
    <phoneticPr fontId="3" type="noConversion"/>
  </si>
  <si>
    <t>Deferred Tax Liabilities</t>
    <phoneticPr fontId="3" type="noConversion"/>
  </si>
  <si>
    <t>Other Non-Current Assets</t>
    <phoneticPr fontId="3" type="noConversion"/>
  </si>
  <si>
    <t>Salary Expenses</t>
    <phoneticPr fontId="3" type="noConversion"/>
  </si>
  <si>
    <t>Bad Debt Expense</t>
    <phoneticPr fontId="3" type="noConversion"/>
  </si>
  <si>
    <t>Depreciation Expense</t>
    <phoneticPr fontId="3" type="noConversion"/>
  </si>
  <si>
    <t>Amortization Expense for Intangible Assets</t>
    <phoneticPr fontId="3" type="noConversion"/>
  </si>
  <si>
    <t>Insurance Premium</t>
    <phoneticPr fontId="3" type="noConversion"/>
  </si>
  <si>
    <t>Supplies Expense</t>
    <phoneticPr fontId="3" type="noConversion"/>
  </si>
  <si>
    <t>Sales Promotional Expenses</t>
    <phoneticPr fontId="3" type="noConversion"/>
  </si>
  <si>
    <t>Other Bad Debt Expenses</t>
    <phoneticPr fontId="3" type="noConversion"/>
  </si>
  <si>
    <t>Investments in Subsidiaries</t>
    <phoneticPr fontId="3" type="noConversion"/>
  </si>
  <si>
    <t xml:space="preserve"> Salary Expenses</t>
    <phoneticPr fontId="3" type="noConversion"/>
  </si>
  <si>
    <t xml:space="preserve"> Bad Debt Expense</t>
    <phoneticPr fontId="3" type="noConversion"/>
  </si>
  <si>
    <t xml:space="preserve"> Depreciation Expense</t>
    <phoneticPr fontId="3" type="noConversion"/>
  </si>
  <si>
    <t xml:space="preserve"> Repairs</t>
    <phoneticPr fontId="3" type="noConversion"/>
  </si>
  <si>
    <t xml:space="preserve"> Operating R&amp;D Expenses</t>
    <phoneticPr fontId="3" type="noConversion"/>
  </si>
  <si>
    <t xml:space="preserve"> Supplies Expense</t>
    <phoneticPr fontId="3" type="noConversion"/>
  </si>
  <si>
    <t xml:space="preserve"> Sales Promotional Expenses</t>
    <phoneticPr fontId="3" type="noConversion"/>
  </si>
  <si>
    <t>Gains or Losses on Investments under the Equity Method</t>
    <phoneticPr fontId="3" type="noConversion"/>
  </si>
  <si>
    <t>-</t>
  </si>
  <si>
    <t>* Excl. other PC/Mobile Games, royalty revenue integrated into respective IP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</si>
</sst>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,"/>
    <numFmt numFmtId="177" formatCode="#,##0_);[Red]\(#,##0\)"/>
    <numFmt numFmtId="178" formatCode="#,##0_ "/>
    <numFmt numFmtId="179" formatCode="0.00_ "/>
    <numFmt numFmtId="180" formatCode="#,##0,,;[Red]\(#,##0,,\)"/>
  </numFmts>
  <fonts count="53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바탕체"/>
      <family val="1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u/>
      <sz val="11"/>
      <color indexed="12"/>
      <name val="돋움"/>
      <family val="3"/>
      <charset val="129"/>
    </font>
    <font>
      <sz val="10"/>
      <name val="Arial"/>
      <family val="2"/>
    </font>
    <font>
      <sz val="11"/>
      <name val="Arial"/>
      <family val="2"/>
    </font>
    <font>
      <sz val="9"/>
      <name val="돋움"/>
      <family val="3"/>
      <charset val="129"/>
    </font>
    <font>
      <sz val="10"/>
      <name val="Calibri"/>
      <family val="2"/>
    </font>
    <font>
      <sz val="10"/>
      <color indexed="8"/>
      <name val="Calibri"/>
      <family val="2"/>
    </font>
    <font>
      <b/>
      <sz val="10"/>
      <color indexed="8"/>
      <name val="맑은 고딕"/>
      <family val="3"/>
      <charset val="129"/>
    </font>
    <font>
      <sz val="10"/>
      <color indexed="8"/>
      <name val="굴림"/>
      <family val="3"/>
      <charset val="129"/>
    </font>
    <font>
      <sz val="10"/>
      <color indexed="8"/>
      <name val="돋움"/>
      <family val="3"/>
      <charset val="129"/>
    </font>
    <font>
      <b/>
      <sz val="18"/>
      <name val="Noto Sans CJK KR Medium"/>
      <family val="2"/>
      <charset val="129"/>
    </font>
    <font>
      <sz val="12"/>
      <name val="Calibri"/>
      <family val="2"/>
    </font>
    <font>
      <b/>
      <sz val="12"/>
      <name val="Calibri"/>
      <family val="2"/>
    </font>
    <font>
      <b/>
      <sz val="10"/>
      <name val="Calibri"/>
      <family val="2"/>
    </font>
    <font>
      <sz val="11"/>
      <name val="Calibri"/>
      <family val="2"/>
    </font>
    <font>
      <sz val="10"/>
      <name val="맑은 고딕"/>
      <family val="3"/>
      <charset val="129"/>
    </font>
    <font>
      <b/>
      <sz val="10"/>
      <color indexed="8"/>
      <name val="Calibri"/>
      <family val="2"/>
    </font>
    <font>
      <sz val="10"/>
      <color indexed="8"/>
      <name val="Arial"/>
      <family val="2"/>
    </font>
    <font>
      <sz val="9"/>
      <name val="맑은 고딕"/>
      <family val="3"/>
      <charset val="129"/>
    </font>
    <font>
      <u/>
      <sz val="10"/>
      <name val="Calibri"/>
      <family val="2"/>
    </font>
    <font>
      <sz val="11"/>
      <color theme="3"/>
      <name val="Calibri"/>
      <family val="2"/>
    </font>
    <font>
      <sz val="10"/>
      <color theme="2" tint="-0.89999084444715716"/>
      <name val="Calibri"/>
      <family val="2"/>
    </font>
    <font>
      <sz val="10"/>
      <color theme="2" tint="-0.89999084444715716"/>
      <name val="맑은 고딕"/>
      <family val="3"/>
      <charset val="129"/>
      <scheme val="minor"/>
    </font>
    <font>
      <b/>
      <sz val="10"/>
      <color theme="2" tint="-0.89999084444715716"/>
      <name val="Calibri"/>
      <family val="2"/>
    </font>
    <font>
      <b/>
      <i/>
      <sz val="10"/>
      <color theme="2" tint="-0.89999084444715716"/>
      <name val="Calibri"/>
      <family val="2"/>
    </font>
    <font>
      <b/>
      <sz val="10"/>
      <color theme="2" tint="-0.89999084444715716"/>
      <name val="맑은 고딕"/>
      <family val="3"/>
      <charset val="129"/>
      <scheme val="minor"/>
    </font>
    <font>
      <sz val="10"/>
      <color theme="2" tint="-0.89999084444715716"/>
      <name val="Arial"/>
      <family val="2"/>
    </font>
    <font>
      <sz val="9"/>
      <color theme="2" tint="-0.89999084444715716"/>
      <name val="Calibri"/>
      <family val="2"/>
    </font>
    <font>
      <sz val="11"/>
      <color theme="2" tint="-0.89999084444715716"/>
      <name val="Noto Sans CJK KR Medium"/>
      <family val="2"/>
      <charset val="129"/>
    </font>
    <font>
      <u/>
      <sz val="11"/>
      <color theme="2" tint="-0.89999084444715716"/>
      <name val="Noto Sans CJK KR Medium"/>
      <family val="2"/>
      <charset val="129"/>
    </font>
    <font>
      <b/>
      <sz val="10"/>
      <color theme="0"/>
      <name val="Calibri"/>
      <family val="2"/>
    </font>
    <font>
      <b/>
      <i/>
      <sz val="10"/>
      <color theme="0"/>
      <name val="Calibri"/>
      <family val="2"/>
    </font>
    <font>
      <sz val="10"/>
      <color theme="1"/>
      <name val="Calibri"/>
      <family val="2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Calibri"/>
      <family val="2"/>
    </font>
    <font>
      <sz val="10"/>
      <color theme="1"/>
      <name val="Arial"/>
      <family val="2"/>
    </font>
    <font>
      <sz val="10"/>
      <color theme="1"/>
      <name val="맑은 고딕"/>
      <family val="3"/>
      <charset val="129"/>
    </font>
    <font>
      <b/>
      <i/>
      <sz val="10"/>
      <color theme="1"/>
      <name val="Calibri"/>
      <family val="2"/>
    </font>
    <font>
      <u/>
      <sz val="10"/>
      <color theme="1"/>
      <name val="Calibri"/>
      <family val="2"/>
    </font>
    <font>
      <b/>
      <sz val="18"/>
      <color theme="2" tint="-0.89999084444715716"/>
      <name val="Noto Sans CJK KR Medium"/>
      <family val="2"/>
      <charset val="129"/>
    </font>
    <font>
      <sz val="9"/>
      <color theme="1"/>
      <name val="Calibri"/>
      <family val="2"/>
    </font>
    <font>
      <sz val="11"/>
      <color theme="2" tint="-0.89999084444715716"/>
      <name val="Arial"/>
      <family val="2"/>
    </font>
    <font>
      <sz val="10"/>
      <name val="맑은 고딕"/>
      <family val="3"/>
      <charset val="129"/>
      <scheme val="minor"/>
    </font>
    <font>
      <sz val="10"/>
      <color theme="0"/>
      <name val="Calibri"/>
      <family val="2"/>
    </font>
    <font>
      <u/>
      <sz val="10"/>
      <color theme="2" tint="-0.89999084444715716"/>
      <name val="Calibri"/>
      <family val="2"/>
    </font>
    <font>
      <b/>
      <sz val="12"/>
      <color theme="2" tint="-0.89999084444715716"/>
      <name val="Calibri"/>
      <family val="2"/>
    </font>
    <font>
      <i/>
      <sz val="10"/>
      <color theme="1"/>
      <name val="Calibri"/>
      <family val="2"/>
    </font>
    <font>
      <sz val="9"/>
      <name val="Calibri"/>
      <family val="2"/>
    </font>
    <font>
      <i/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C97"/>
        <bgColor indexed="64"/>
      </patternFill>
    </fill>
    <fill>
      <patternFill patternType="solid">
        <fgColor rgb="FF96D2F3"/>
        <bgColor indexed="64"/>
      </patternFill>
    </fill>
    <fill>
      <patternFill patternType="solid">
        <fgColor rgb="FF64BCEA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0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178" fontId="9" fillId="0" borderId="0">
      <alignment horizontal="right" vertical="center"/>
    </xf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0" fontId="1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38">
    <xf numFmtId="0" fontId="0" fillId="0" borderId="0" xfId="0"/>
    <xf numFmtId="41" fontId="7" fillId="0" borderId="0" xfId="4" applyFont="1" applyAlignment="1">
      <alignment vertical="center"/>
    </xf>
    <xf numFmtId="0" fontId="6" fillId="0" borderId="0" xfId="1" applyFont="1"/>
    <xf numFmtId="178" fontId="6" fillId="0" borderId="0" xfId="1" applyNumberFormat="1" applyFont="1"/>
    <xf numFmtId="178" fontId="7" fillId="0" borderId="0" xfId="4" applyNumberFormat="1" applyFont="1" applyAlignment="1">
      <alignment vertical="center"/>
    </xf>
    <xf numFmtId="0" fontId="7" fillId="0" borderId="0" xfId="8" applyFont="1" applyAlignment="1">
      <alignment vertical="center"/>
    </xf>
    <xf numFmtId="41" fontId="8" fillId="0" borderId="0" xfId="4" applyFont="1" applyAlignment="1">
      <alignment vertical="center"/>
    </xf>
    <xf numFmtId="180" fontId="7" fillId="0" borderId="0" xfId="4" applyNumberFormat="1" applyFont="1" applyAlignment="1">
      <alignment vertical="center"/>
    </xf>
    <xf numFmtId="41" fontId="24" fillId="0" borderId="0" xfId="4" applyFont="1" applyAlignment="1">
      <alignment vertical="center"/>
    </xf>
    <xf numFmtId="0" fontId="24" fillId="0" borderId="0" xfId="8" applyFont="1" applyAlignment="1">
      <alignment vertical="center"/>
    </xf>
    <xf numFmtId="41" fontId="9" fillId="0" borderId="0" xfId="4" applyFont="1" applyBorder="1" applyAlignment="1">
      <alignment vertical="center"/>
    </xf>
    <xf numFmtId="0" fontId="9" fillId="0" borderId="0" xfId="1" applyFont="1"/>
    <xf numFmtId="178" fontId="9" fillId="0" borderId="0" xfId="1" applyNumberFormat="1" applyFont="1"/>
    <xf numFmtId="178" fontId="9" fillId="0" borderId="0" xfId="1" applyNumberFormat="1" applyFont="1" applyFill="1"/>
    <xf numFmtId="0" fontId="25" fillId="0" borderId="0" xfId="1" applyFont="1" applyBorder="1" applyAlignment="1">
      <alignment horizontal="left"/>
    </xf>
    <xf numFmtId="177" fontId="25" fillId="0" borderId="0" xfId="4" applyNumberFormat="1" applyFont="1" applyAlignment="1">
      <alignment horizontal="right" vertical="center"/>
    </xf>
    <xf numFmtId="177" fontId="26" fillId="0" borderId="0" xfId="1" applyNumberFormat="1" applyFont="1" applyAlignment="1">
      <alignment horizontal="right"/>
    </xf>
    <xf numFmtId="49" fontId="25" fillId="0" borderId="0" xfId="1" applyNumberFormat="1" applyFont="1" applyAlignment="1">
      <alignment horizontal="right"/>
    </xf>
    <xf numFmtId="177" fontId="25" fillId="0" borderId="0" xfId="1" applyNumberFormat="1" applyFont="1"/>
    <xf numFmtId="41" fontId="25" fillId="0" borderId="0" xfId="1" applyNumberFormat="1" applyFont="1"/>
    <xf numFmtId="179" fontId="25" fillId="0" borderId="0" xfId="1" applyNumberFormat="1" applyFont="1" applyFill="1"/>
    <xf numFmtId="177" fontId="25" fillId="0" borderId="0" xfId="1" applyNumberFormat="1" applyFont="1" applyFill="1"/>
    <xf numFmtId="177" fontId="25" fillId="0" borderId="0" xfId="1" applyNumberFormat="1" applyFont="1" applyFill="1" applyAlignment="1">
      <alignment vertical="center"/>
    </xf>
    <xf numFmtId="177" fontId="25" fillId="0" borderId="0" xfId="1" applyNumberFormat="1" applyFont="1" applyAlignment="1">
      <alignment vertical="center"/>
    </xf>
    <xf numFmtId="178" fontId="27" fillId="0" borderId="0" xfId="1" applyNumberFormat="1" applyFont="1" applyAlignment="1">
      <alignment horizontal="center"/>
    </xf>
    <xf numFmtId="177" fontId="26" fillId="0" borderId="0" xfId="1" applyNumberFormat="1" applyFont="1" applyAlignment="1">
      <alignment horizontal="right" vertical="center"/>
    </xf>
    <xf numFmtId="49" fontId="25" fillId="0" borderId="0" xfId="1" applyNumberFormat="1" applyFont="1" applyAlignment="1">
      <alignment horizontal="right" vertical="center"/>
    </xf>
    <xf numFmtId="177" fontId="25" fillId="0" borderId="0" xfId="4" applyNumberFormat="1" applyFont="1" applyAlignment="1">
      <alignment vertical="center"/>
    </xf>
    <xf numFmtId="41" fontId="25" fillId="0" borderId="0" xfId="4" applyFont="1" applyAlignment="1">
      <alignment vertical="center"/>
    </xf>
    <xf numFmtId="177" fontId="28" fillId="0" borderId="0" xfId="1" applyNumberFormat="1" applyFont="1" applyFill="1" applyBorder="1" applyAlignment="1">
      <alignment vertical="center"/>
    </xf>
    <xf numFmtId="177" fontId="28" fillId="0" borderId="0" xfId="1" applyNumberFormat="1" applyFont="1" applyBorder="1" applyAlignment="1">
      <alignment vertical="center"/>
    </xf>
    <xf numFmtId="177" fontId="25" fillId="0" borderId="0" xfId="1" applyNumberFormat="1" applyFont="1" applyFill="1" applyBorder="1" applyAlignment="1">
      <alignment vertical="center"/>
    </xf>
    <xf numFmtId="177" fontId="28" fillId="0" borderId="0" xfId="1" applyNumberFormat="1" applyFont="1" applyAlignment="1">
      <alignment vertical="center"/>
    </xf>
    <xf numFmtId="177" fontId="26" fillId="0" borderId="0" xfId="1" applyNumberFormat="1" applyFont="1" applyBorder="1" applyAlignment="1">
      <alignment horizontal="right" vertical="center"/>
    </xf>
    <xf numFmtId="49" fontId="25" fillId="0" borderId="0" xfId="1" applyNumberFormat="1" applyFont="1" applyBorder="1" applyAlignment="1">
      <alignment horizontal="right" vertical="center"/>
    </xf>
    <xf numFmtId="177" fontId="25" fillId="0" borderId="0" xfId="4" applyNumberFormat="1" applyFont="1" applyBorder="1" applyAlignment="1">
      <alignment vertical="center"/>
    </xf>
    <xf numFmtId="177" fontId="25" fillId="0" borderId="0" xfId="4" applyNumberFormat="1" applyFont="1" applyFill="1" applyBorder="1" applyAlignment="1">
      <alignment horizontal="right" vertical="center"/>
    </xf>
    <xf numFmtId="177" fontId="29" fillId="0" borderId="0" xfId="1" applyNumberFormat="1" applyFont="1" applyFill="1" applyBorder="1" applyAlignment="1">
      <alignment horizontal="right" vertical="center"/>
    </xf>
    <xf numFmtId="177" fontId="26" fillId="0" borderId="0" xfId="1" applyNumberFormat="1" applyFont="1" applyFill="1" applyBorder="1" applyAlignment="1">
      <alignment horizontal="right" vertical="center"/>
    </xf>
    <xf numFmtId="177" fontId="28" fillId="0" borderId="0" xfId="1" applyNumberFormat="1" applyFont="1" applyFill="1" applyBorder="1" applyAlignment="1">
      <alignment horizontal="right"/>
    </xf>
    <xf numFmtId="177" fontId="25" fillId="0" borderId="0" xfId="4" applyNumberFormat="1" applyFont="1" applyBorder="1" applyAlignment="1">
      <alignment horizontal="right" vertical="center"/>
    </xf>
    <xf numFmtId="176" fontId="26" fillId="0" borderId="0" xfId="1" applyNumberFormat="1" applyFont="1" applyBorder="1" applyAlignment="1">
      <alignment horizontal="right"/>
    </xf>
    <xf numFmtId="49" fontId="25" fillId="0" borderId="0" xfId="1" applyNumberFormat="1" applyFont="1" applyBorder="1" applyAlignment="1">
      <alignment horizontal="right"/>
    </xf>
    <xf numFmtId="176" fontId="25" fillId="0" borderId="0" xfId="1" applyNumberFormat="1" applyFont="1"/>
    <xf numFmtId="41" fontId="25" fillId="0" borderId="0" xfId="1" applyNumberFormat="1" applyFont="1" applyAlignment="1">
      <alignment vertical="center"/>
    </xf>
    <xf numFmtId="179" fontId="25" fillId="0" borderId="0" xfId="1" applyNumberFormat="1" applyFont="1" applyFill="1" applyAlignment="1">
      <alignment vertical="center"/>
    </xf>
    <xf numFmtId="176" fontId="25" fillId="0" borderId="0" xfId="1" applyNumberFormat="1" applyFont="1" applyFill="1" applyAlignment="1">
      <alignment vertical="center"/>
    </xf>
    <xf numFmtId="176" fontId="25" fillId="0" borderId="0" xfId="1" applyNumberFormat="1" applyFont="1" applyAlignment="1">
      <alignment vertical="center"/>
    </xf>
    <xf numFmtId="176" fontId="26" fillId="0" borderId="0" xfId="1" applyNumberFormat="1" applyFont="1" applyAlignment="1">
      <alignment horizontal="right"/>
    </xf>
    <xf numFmtId="49" fontId="30" fillId="0" borderId="0" xfId="1" applyNumberFormat="1" applyFont="1" applyAlignment="1">
      <alignment horizontal="right"/>
    </xf>
    <xf numFmtId="176" fontId="30" fillId="0" borderId="0" xfId="1" applyNumberFormat="1" applyFont="1"/>
    <xf numFmtId="41" fontId="30" fillId="0" borderId="0" xfId="1" applyNumberFormat="1" applyFont="1"/>
    <xf numFmtId="41" fontId="30" fillId="0" borderId="0" xfId="1" applyNumberFormat="1" applyFont="1" applyAlignment="1">
      <alignment vertical="center"/>
    </xf>
    <xf numFmtId="179" fontId="30" fillId="0" borderId="0" xfId="1" applyNumberFormat="1" applyFont="1" applyFill="1" applyAlignment="1">
      <alignment vertical="center"/>
    </xf>
    <xf numFmtId="176" fontId="30" fillId="0" borderId="0" xfId="1" applyNumberFormat="1" applyFont="1" applyFill="1" applyAlignment="1">
      <alignment vertical="center"/>
    </xf>
    <xf numFmtId="176" fontId="30" fillId="0" borderId="0" xfId="1" applyNumberFormat="1" applyFont="1" applyAlignment="1">
      <alignment vertical="center"/>
    </xf>
    <xf numFmtId="41" fontId="30" fillId="0" borderId="0" xfId="1" applyNumberFormat="1" applyFont="1" applyFill="1" applyAlignment="1">
      <alignment vertical="center"/>
    </xf>
    <xf numFmtId="177" fontId="30" fillId="0" borderId="0" xfId="1" applyNumberFormat="1" applyFont="1"/>
    <xf numFmtId="179" fontId="30" fillId="0" borderId="0" xfId="1" applyNumberFormat="1" applyFont="1" applyFill="1"/>
    <xf numFmtId="177" fontId="30" fillId="0" borderId="0" xfId="1" applyNumberFormat="1" applyFont="1" applyFill="1"/>
    <xf numFmtId="177" fontId="25" fillId="0" borderId="0" xfId="1" applyNumberFormat="1" applyFont="1" applyAlignment="1">
      <alignment horizontal="right"/>
    </xf>
    <xf numFmtId="49" fontId="25" fillId="0" borderId="0" xfId="7" applyNumberFormat="1" applyFont="1" applyAlignment="1">
      <alignment horizontal="right" vertical="center"/>
    </xf>
    <xf numFmtId="176" fontId="25" fillId="0" borderId="0" xfId="7" applyNumberFormat="1" applyFont="1" applyAlignment="1">
      <alignment vertical="center"/>
    </xf>
    <xf numFmtId="49" fontId="25" fillId="0" borderId="0" xfId="7" applyNumberFormat="1" applyFont="1" applyAlignment="1">
      <alignment horizontal="left" vertical="center"/>
    </xf>
    <xf numFmtId="49" fontId="25" fillId="0" borderId="0" xfId="7" applyNumberFormat="1" applyFont="1" applyAlignment="1">
      <alignment horizontal="center" vertical="center"/>
    </xf>
    <xf numFmtId="177" fontId="25" fillId="0" borderId="0" xfId="1" applyNumberFormat="1" applyFont="1" applyBorder="1"/>
    <xf numFmtId="177" fontId="31" fillId="0" borderId="0" xfId="1" applyNumberFormat="1" applyFont="1" applyFill="1" applyBorder="1" applyAlignment="1">
      <alignment vertical="center"/>
    </xf>
    <xf numFmtId="178" fontId="25" fillId="0" borderId="0" xfId="1" applyNumberFormat="1" applyFont="1" applyBorder="1" applyAlignment="1">
      <alignment horizontal="left" wrapText="1"/>
    </xf>
    <xf numFmtId="176" fontId="25" fillId="0" borderId="0" xfId="7" applyNumberFormat="1" applyFont="1" applyAlignment="1">
      <alignment horizontal="left" vertical="center"/>
    </xf>
    <xf numFmtId="49" fontId="25" fillId="0" borderId="0" xfId="1" applyNumberFormat="1" applyFont="1" applyBorder="1" applyAlignment="1">
      <alignment horizontal="center"/>
    </xf>
    <xf numFmtId="176" fontId="25" fillId="0" borderId="0" xfId="7" applyNumberFormat="1" applyFont="1" applyAlignment="1">
      <alignment horizontal="center" vertical="center"/>
    </xf>
    <xf numFmtId="177" fontId="25" fillId="0" borderId="0" xfId="7" applyNumberFormat="1" applyFont="1" applyAlignment="1">
      <alignment horizontal="center" vertical="center"/>
    </xf>
    <xf numFmtId="177" fontId="25" fillId="0" borderId="0" xfId="7" applyNumberFormat="1" applyFont="1" applyAlignment="1">
      <alignment vertical="center"/>
    </xf>
    <xf numFmtId="176" fontId="25" fillId="0" borderId="0" xfId="7" applyNumberFormat="1" applyFont="1" applyAlignment="1">
      <alignment horizontal="right" vertical="center"/>
    </xf>
    <xf numFmtId="177" fontId="30" fillId="0" borderId="0" xfId="1" applyNumberFormat="1" applyFont="1" applyAlignment="1">
      <alignment horizontal="right"/>
    </xf>
    <xf numFmtId="0" fontId="32" fillId="2" borderId="0" xfId="0" applyFont="1" applyFill="1"/>
    <xf numFmtId="0" fontId="32" fillId="0" borderId="0" xfId="0" applyFont="1"/>
    <xf numFmtId="0" fontId="33" fillId="2" borderId="0" xfId="1" applyFont="1" applyFill="1" applyAlignment="1">
      <alignment horizontal="center"/>
    </xf>
    <xf numFmtId="0" fontId="33" fillId="0" borderId="0" xfId="1" applyFont="1"/>
    <xf numFmtId="0" fontId="32" fillId="2" borderId="0" xfId="1" applyFont="1" applyFill="1" applyAlignment="1">
      <alignment horizontal="center"/>
    </xf>
    <xf numFmtId="177" fontId="25" fillId="0" borderId="0" xfId="1" applyNumberFormat="1" applyFont="1" applyFill="1" applyBorder="1" applyAlignment="1">
      <alignment horizontal="right" vertical="center"/>
    </xf>
    <xf numFmtId="177" fontId="27" fillId="0" borderId="0" xfId="1" applyNumberFormat="1" applyFont="1" applyFill="1" applyBorder="1" applyAlignment="1">
      <alignment vertical="center"/>
    </xf>
    <xf numFmtId="177" fontId="27" fillId="0" borderId="0" xfId="1" applyNumberFormat="1" applyFont="1" applyAlignment="1">
      <alignment vertical="center"/>
    </xf>
    <xf numFmtId="177" fontId="34" fillId="3" borderId="0" xfId="7" applyNumberFormat="1" applyFont="1" applyFill="1" applyAlignment="1">
      <alignment horizontal="center" vertical="center"/>
    </xf>
    <xf numFmtId="41" fontId="35" fillId="3" borderId="0" xfId="4" applyFont="1" applyFill="1" applyBorder="1" applyAlignment="1">
      <alignment horizontal="right" vertical="center"/>
    </xf>
    <xf numFmtId="177" fontId="27" fillId="4" borderId="0" xfId="7" applyNumberFormat="1" applyFont="1" applyFill="1" applyAlignment="1">
      <alignment horizontal="center" vertical="center"/>
    </xf>
    <xf numFmtId="0" fontId="26" fillId="3" borderId="0" xfId="1" applyFont="1" applyFill="1" applyBorder="1" applyAlignment="1">
      <alignment horizontal="right"/>
    </xf>
    <xf numFmtId="49" fontId="25" fillId="3" borderId="0" xfId="1" applyNumberFormat="1" applyFont="1" applyFill="1" applyBorder="1" applyAlignment="1">
      <alignment horizontal="right"/>
    </xf>
    <xf numFmtId="0" fontId="25" fillId="3" borderId="0" xfId="1" applyFont="1" applyFill="1" applyBorder="1" applyAlignment="1">
      <alignment horizontal="right"/>
    </xf>
    <xf numFmtId="41" fontId="34" fillId="3" borderId="0" xfId="1" applyNumberFormat="1" applyFont="1" applyFill="1" applyBorder="1" applyAlignment="1">
      <alignment horizontal="center"/>
    </xf>
    <xf numFmtId="177" fontId="29" fillId="5" borderId="0" xfId="1" applyNumberFormat="1" applyFont="1" applyFill="1" applyBorder="1" applyAlignment="1">
      <alignment horizontal="right" vertical="center"/>
    </xf>
    <xf numFmtId="177" fontId="27" fillId="5" borderId="0" xfId="1" applyNumberFormat="1" applyFont="1" applyFill="1" applyBorder="1" applyAlignment="1">
      <alignment vertical="center"/>
    </xf>
    <xf numFmtId="177" fontId="28" fillId="5" borderId="0" xfId="1" applyNumberFormat="1" applyFont="1" applyFill="1" applyBorder="1" applyAlignment="1">
      <alignment vertical="center"/>
    </xf>
    <xf numFmtId="177" fontId="11" fillId="4" borderId="0" xfId="1" applyNumberFormat="1" applyFont="1" applyFill="1" applyBorder="1" applyAlignment="1">
      <alignment horizontal="right" vertical="center"/>
    </xf>
    <xf numFmtId="177" fontId="27" fillId="4" borderId="0" xfId="1" applyNumberFormat="1" applyFont="1" applyFill="1" applyBorder="1" applyAlignment="1">
      <alignment vertical="center"/>
    </xf>
    <xf numFmtId="177" fontId="28" fillId="4" borderId="0" xfId="1" applyNumberFormat="1" applyFont="1" applyFill="1" applyBorder="1" applyAlignment="1">
      <alignment vertical="center"/>
    </xf>
    <xf numFmtId="177" fontId="29" fillId="4" borderId="0" xfId="1" applyNumberFormat="1" applyFont="1" applyFill="1" applyBorder="1" applyAlignment="1">
      <alignment horizontal="right" vertical="center"/>
    </xf>
    <xf numFmtId="0" fontId="27" fillId="4" borderId="0" xfId="1" applyFont="1" applyFill="1" applyBorder="1" applyAlignment="1">
      <alignment horizontal="left"/>
    </xf>
    <xf numFmtId="177" fontId="27" fillId="4" borderId="0" xfId="1" applyNumberFormat="1" applyFont="1" applyFill="1" applyAlignment="1">
      <alignment vertical="center"/>
    </xf>
    <xf numFmtId="0" fontId="27" fillId="4" borderId="0" xfId="1" applyFont="1" applyFill="1" applyBorder="1"/>
    <xf numFmtId="0" fontId="15" fillId="0" borderId="0" xfId="1" applyFont="1"/>
    <xf numFmtId="178" fontId="17" fillId="0" borderId="0" xfId="1" applyNumberFormat="1" applyFont="1" applyAlignment="1">
      <alignment horizontal="left"/>
    </xf>
    <xf numFmtId="177" fontId="9" fillId="0" borderId="0" xfId="4" applyNumberFormat="1" applyFont="1" applyAlignment="1">
      <alignment horizontal="right" vertical="center"/>
    </xf>
    <xf numFmtId="178" fontId="34" fillId="3" borderId="0" xfId="1" applyNumberFormat="1" applyFont="1" applyFill="1" applyBorder="1" applyAlignment="1">
      <alignment horizontal="center"/>
    </xf>
    <xf numFmtId="41" fontId="34" fillId="3" borderId="0" xfId="4" applyFont="1" applyFill="1" applyBorder="1" applyAlignment="1">
      <alignment horizontal="right" vertical="center"/>
    </xf>
    <xf numFmtId="41" fontId="34" fillId="3" borderId="0" xfId="4" applyFont="1" applyFill="1" applyBorder="1" applyAlignment="1">
      <alignment horizontal="center" vertical="center"/>
    </xf>
    <xf numFmtId="180" fontId="34" fillId="3" borderId="0" xfId="4" applyNumberFormat="1" applyFont="1" applyFill="1" applyBorder="1" applyAlignment="1">
      <alignment horizontal="center" vertical="center"/>
    </xf>
    <xf numFmtId="178" fontId="9" fillId="0" borderId="0" xfId="4" applyNumberFormat="1" applyFont="1" applyAlignment="1">
      <alignment vertical="center"/>
    </xf>
    <xf numFmtId="0" fontId="18" fillId="0" borderId="0" xfId="8" applyFont="1" applyAlignment="1">
      <alignment vertical="center"/>
    </xf>
    <xf numFmtId="41" fontId="36" fillId="0" borderId="0" xfId="4" applyFont="1" applyFill="1" applyBorder="1" applyAlignment="1">
      <alignment vertical="center"/>
    </xf>
    <xf numFmtId="49" fontId="37" fillId="0" borderId="0" xfId="7" applyNumberFormat="1" applyFont="1" applyAlignment="1">
      <alignment horizontal="right" vertical="center"/>
    </xf>
    <xf numFmtId="177" fontId="36" fillId="0" borderId="0" xfId="4" applyNumberFormat="1" applyFont="1" applyFill="1" applyBorder="1" applyAlignment="1">
      <alignment horizontal="right"/>
    </xf>
    <xf numFmtId="41" fontId="36" fillId="0" borderId="0" xfId="4" applyFont="1" applyFill="1" applyBorder="1" applyAlignment="1">
      <alignment horizontal="right" vertical="center"/>
    </xf>
    <xf numFmtId="177" fontId="38" fillId="4" borderId="0" xfId="4" applyNumberFormat="1" applyFont="1" applyFill="1" applyBorder="1" applyAlignment="1">
      <alignment horizontal="right" vertical="center"/>
    </xf>
    <xf numFmtId="177" fontId="36" fillId="0" borderId="0" xfId="4" applyNumberFormat="1" applyFont="1" applyFill="1" applyBorder="1" applyAlignment="1">
      <alignment horizontal="right" vertical="center"/>
    </xf>
    <xf numFmtId="177" fontId="19" fillId="0" borderId="0" xfId="4" applyNumberFormat="1" applyFont="1" applyFill="1" applyBorder="1" applyAlignment="1"/>
    <xf numFmtId="177" fontId="39" fillId="0" borderId="0" xfId="7" applyNumberFormat="1" applyFont="1" applyAlignment="1">
      <alignment vertical="center"/>
    </xf>
    <xf numFmtId="177" fontId="40" fillId="0" borderId="0" xfId="1" applyNumberFormat="1" applyFont="1" applyFill="1"/>
    <xf numFmtId="177" fontId="41" fillId="5" borderId="0" xfId="1" applyNumberFormat="1" applyFont="1" applyFill="1" applyBorder="1" applyAlignment="1">
      <alignment horizontal="right" vertical="center"/>
    </xf>
    <xf numFmtId="177" fontId="41" fillId="5" borderId="0" xfId="4" applyNumberFormat="1" applyFont="1" applyFill="1" applyBorder="1" applyAlignment="1">
      <alignment horizontal="right" vertical="center"/>
    </xf>
    <xf numFmtId="9" fontId="41" fillId="4" borderId="0" xfId="3" applyFont="1" applyFill="1" applyBorder="1" applyAlignment="1">
      <alignment horizontal="right" vertical="center"/>
    </xf>
    <xf numFmtId="177" fontId="38" fillId="4" borderId="0" xfId="1" applyNumberFormat="1" applyFont="1" applyFill="1" applyBorder="1" applyAlignment="1">
      <alignment horizontal="right" vertical="center"/>
    </xf>
    <xf numFmtId="177" fontId="36" fillId="0" borderId="0" xfId="1" applyNumberFormat="1" applyFont="1" applyFill="1" applyBorder="1" applyAlignment="1">
      <alignment horizontal="right" vertical="center"/>
    </xf>
    <xf numFmtId="177" fontId="36" fillId="0" borderId="0" xfId="1" applyNumberFormat="1" applyFont="1" applyFill="1" applyAlignment="1">
      <alignment horizontal="right" vertical="center"/>
    </xf>
    <xf numFmtId="177" fontId="41" fillId="5" borderId="0" xfId="9" applyNumberFormat="1" applyFont="1" applyFill="1" applyBorder="1" applyAlignment="1" applyProtection="1">
      <alignment horizontal="right" vertical="center"/>
    </xf>
    <xf numFmtId="3" fontId="9" fillId="0" borderId="0" xfId="4" applyNumberFormat="1" applyFont="1" applyFill="1" applyBorder="1" applyAlignment="1">
      <alignment vertical="center"/>
    </xf>
    <xf numFmtId="3" fontId="9" fillId="0" borderId="0" xfId="4" applyNumberFormat="1" applyFont="1" applyFill="1" applyBorder="1" applyAlignment="1">
      <alignment horizontal="right" vertical="center"/>
    </xf>
    <xf numFmtId="41" fontId="36" fillId="0" borderId="0" xfId="4" applyFont="1" applyBorder="1" applyAlignment="1">
      <alignment horizontal="center" vertical="center"/>
    </xf>
    <xf numFmtId="41" fontId="36" fillId="0" borderId="0" xfId="4" applyFont="1" applyFill="1" applyBorder="1" applyAlignment="1">
      <alignment horizontal="center" vertical="center"/>
    </xf>
    <xf numFmtId="0" fontId="9" fillId="0" borderId="0" xfId="1" applyFont="1" applyAlignment="1">
      <alignment vertical="center"/>
    </xf>
    <xf numFmtId="41" fontId="38" fillId="4" borderId="0" xfId="4" applyFont="1" applyFill="1" applyBorder="1" applyAlignment="1">
      <alignment horizontal="right" vertical="center"/>
    </xf>
    <xf numFmtId="41" fontId="42" fillId="0" borderId="0" xfId="4" applyFont="1" applyFill="1" applyBorder="1" applyAlignment="1" applyProtection="1">
      <alignment horizontal="right" vertical="center"/>
    </xf>
    <xf numFmtId="41" fontId="9" fillId="0" borderId="0" xfId="4" applyFont="1" applyFill="1" applyBorder="1" applyAlignment="1">
      <alignment horizontal="right" vertical="center"/>
    </xf>
    <xf numFmtId="0" fontId="14" fillId="0" borderId="0" xfId="1" applyFont="1" applyFill="1" applyAlignment="1"/>
    <xf numFmtId="0" fontId="43" fillId="0" borderId="0" xfId="1" applyFont="1" applyFill="1" applyAlignment="1"/>
    <xf numFmtId="0" fontId="33" fillId="0" borderId="0" xfId="1" applyFont="1" applyFill="1" applyAlignment="1">
      <alignment horizontal="center"/>
    </xf>
    <xf numFmtId="49" fontId="25" fillId="0" borderId="0" xfId="1" applyNumberFormat="1" applyFont="1" applyFill="1" applyBorder="1" applyAlignment="1">
      <alignment horizontal="right" vertical="center"/>
    </xf>
    <xf numFmtId="0" fontId="25" fillId="0" borderId="0" xfId="1" applyFont="1" applyFill="1" applyBorder="1" applyAlignment="1">
      <alignment horizontal="left"/>
    </xf>
    <xf numFmtId="177" fontId="34" fillId="3" borderId="0" xfId="1" applyNumberFormat="1" applyFont="1" applyFill="1" applyBorder="1" applyAlignment="1">
      <alignment vertical="center"/>
    </xf>
    <xf numFmtId="178" fontId="44" fillId="0" borderId="0" xfId="2" applyFont="1" applyAlignment="1">
      <alignment horizontal="left" vertical="center"/>
    </xf>
    <xf numFmtId="177" fontId="34" fillId="3" borderId="0" xfId="1" applyNumberFormat="1" applyFont="1" applyFill="1" applyBorder="1" applyAlignment="1">
      <alignment horizontal="center" vertical="center"/>
    </xf>
    <xf numFmtId="0" fontId="45" fillId="0" borderId="0" xfId="1" applyFont="1"/>
    <xf numFmtId="41" fontId="25" fillId="0" borderId="0" xfId="4" applyFont="1" applyAlignment="1">
      <alignment horizontal="right" vertical="center"/>
    </xf>
    <xf numFmtId="41" fontId="25" fillId="0" borderId="0" xfId="4" applyFont="1" applyFill="1" applyBorder="1" applyAlignment="1">
      <alignment horizontal="right" vertical="center"/>
    </xf>
    <xf numFmtId="49" fontId="46" fillId="0" borderId="0" xfId="7" applyNumberFormat="1" applyFont="1" applyAlignment="1">
      <alignment horizontal="left" vertical="center"/>
    </xf>
    <xf numFmtId="176" fontId="46" fillId="0" borderId="0" xfId="7" applyNumberFormat="1" applyFont="1" applyAlignment="1">
      <alignment vertical="center"/>
    </xf>
    <xf numFmtId="177" fontId="9" fillId="0" borderId="0" xfId="4" applyNumberFormat="1" applyFont="1" applyBorder="1" applyAlignment="1">
      <alignment vertical="center"/>
    </xf>
    <xf numFmtId="49" fontId="46" fillId="0" borderId="0" xfId="7" applyNumberFormat="1" applyFont="1" applyAlignment="1">
      <alignment horizontal="center" vertical="center"/>
    </xf>
    <xf numFmtId="176" fontId="46" fillId="0" borderId="0" xfId="7" applyNumberFormat="1" applyFont="1" applyAlignment="1">
      <alignment horizontal="left" vertical="center" wrapText="1"/>
    </xf>
    <xf numFmtId="177" fontId="6" fillId="0" borderId="0" xfId="1" applyNumberFormat="1" applyFont="1" applyBorder="1"/>
    <xf numFmtId="178" fontId="46" fillId="0" borderId="0" xfId="1" applyNumberFormat="1" applyFont="1" applyBorder="1" applyAlignment="1">
      <alignment horizontal="left" wrapText="1"/>
    </xf>
    <xf numFmtId="177" fontId="22" fillId="0" borderId="0" xfId="1" applyNumberFormat="1" applyFont="1" applyFill="1" applyBorder="1" applyAlignment="1">
      <alignment vertical="center"/>
    </xf>
    <xf numFmtId="41" fontId="9" fillId="0" borderId="0" xfId="4" applyFont="1" applyBorder="1" applyAlignment="1">
      <alignment horizontal="right" vertical="center"/>
    </xf>
    <xf numFmtId="177" fontId="6" fillId="0" borderId="0" xfId="4" applyNumberFormat="1" applyFont="1" applyBorder="1" applyAlignment="1">
      <alignment vertical="center"/>
    </xf>
    <xf numFmtId="49" fontId="46" fillId="0" borderId="0" xfId="7" applyNumberFormat="1" applyFont="1" applyAlignment="1">
      <alignment horizontal="right" vertical="center"/>
    </xf>
    <xf numFmtId="177" fontId="6" fillId="0" borderId="0" xfId="4" applyNumberFormat="1" applyFont="1" applyFill="1" applyBorder="1" applyAlignment="1">
      <alignment horizontal="right" vertical="center"/>
    </xf>
    <xf numFmtId="177" fontId="6" fillId="0" borderId="0" xfId="4" applyNumberFormat="1" applyFont="1" applyBorder="1" applyAlignment="1">
      <alignment horizontal="right" vertical="center"/>
    </xf>
    <xf numFmtId="41" fontId="25" fillId="0" borderId="0" xfId="1" applyNumberFormat="1" applyFont="1" applyFill="1"/>
    <xf numFmtId="49" fontId="25" fillId="0" borderId="0" xfId="1" applyNumberFormat="1" applyFont="1" applyFill="1"/>
    <xf numFmtId="41" fontId="25" fillId="0" borderId="0" xfId="4" applyFont="1" applyFill="1"/>
    <xf numFmtId="49" fontId="30" fillId="0" borderId="0" xfId="1" applyNumberFormat="1" applyFont="1" applyFill="1"/>
    <xf numFmtId="41" fontId="30" fillId="0" borderId="0" xfId="4" applyFont="1"/>
    <xf numFmtId="41" fontId="25" fillId="0" borderId="0" xfId="5" applyFont="1" applyFill="1"/>
    <xf numFmtId="41" fontId="27" fillId="0" borderId="0" xfId="5" applyFont="1" applyAlignment="1">
      <alignment horizontal="center"/>
    </xf>
    <xf numFmtId="177" fontId="25" fillId="0" borderId="0" xfId="1" applyNumberFormat="1" applyFont="1" applyAlignment="1">
      <alignment horizontal="right" vertical="center"/>
    </xf>
    <xf numFmtId="41" fontId="25" fillId="0" borderId="0" xfId="5" applyFont="1" applyAlignment="1">
      <alignment horizontal="right" vertical="center"/>
    </xf>
    <xf numFmtId="0" fontId="47" fillId="3" borderId="0" xfId="1" applyFont="1" applyFill="1" applyBorder="1" applyAlignment="1">
      <alignment horizontal="right"/>
    </xf>
    <xf numFmtId="49" fontId="47" fillId="3" borderId="0" xfId="1" applyNumberFormat="1" applyFont="1" applyFill="1" applyBorder="1" applyAlignment="1">
      <alignment horizontal="right"/>
    </xf>
    <xf numFmtId="41" fontId="34" fillId="3" borderId="0" xfId="5" applyFont="1" applyFill="1" applyBorder="1" applyAlignment="1">
      <alignment horizontal="center" vertical="center"/>
    </xf>
    <xf numFmtId="177" fontId="27" fillId="5" borderId="0" xfId="1" applyNumberFormat="1" applyFont="1" applyFill="1" applyBorder="1" applyAlignment="1">
      <alignment horizontal="right" vertical="center"/>
    </xf>
    <xf numFmtId="177" fontId="38" fillId="5" borderId="0" xfId="1" applyNumberFormat="1" applyFont="1" applyFill="1" applyBorder="1" applyAlignment="1">
      <alignment horizontal="right" vertical="center"/>
    </xf>
    <xf numFmtId="177" fontId="38" fillId="5" borderId="0" xfId="5" applyNumberFormat="1" applyFont="1" applyFill="1" applyBorder="1" applyAlignment="1">
      <alignment horizontal="right" vertical="center"/>
    </xf>
    <xf numFmtId="177" fontId="27" fillId="4" borderId="0" xfId="1" applyNumberFormat="1" applyFont="1" applyFill="1" applyBorder="1" applyAlignment="1">
      <alignment horizontal="right" vertical="center"/>
    </xf>
    <xf numFmtId="177" fontId="25" fillId="4" borderId="0" xfId="1" applyNumberFormat="1" applyFont="1" applyFill="1" applyBorder="1" applyAlignment="1">
      <alignment vertical="center"/>
    </xf>
    <xf numFmtId="177" fontId="38" fillId="4" borderId="0" xfId="5" applyNumberFormat="1" applyFont="1" applyFill="1" applyBorder="1" applyAlignment="1">
      <alignment horizontal="right" vertical="center"/>
    </xf>
    <xf numFmtId="177" fontId="25" fillId="0" borderId="0" xfId="1" applyNumberFormat="1" applyFont="1" applyBorder="1" applyAlignment="1">
      <alignment horizontal="right" vertical="center"/>
    </xf>
    <xf numFmtId="177" fontId="36" fillId="0" borderId="0" xfId="4" applyNumberFormat="1" applyFont="1" applyBorder="1" applyAlignment="1">
      <alignment horizontal="right" vertical="center"/>
    </xf>
    <xf numFmtId="177" fontId="38" fillId="5" borderId="0" xfId="4" applyNumberFormat="1" applyFont="1" applyFill="1" applyBorder="1" applyAlignment="1">
      <alignment horizontal="right" vertical="center"/>
    </xf>
    <xf numFmtId="177" fontId="28" fillId="0" borderId="0" xfId="1" applyNumberFormat="1" applyFont="1" applyFill="1" applyAlignment="1">
      <alignment vertical="center"/>
    </xf>
    <xf numFmtId="177" fontId="36" fillId="4" borderId="0" xfId="4" applyNumberFormat="1" applyFont="1" applyFill="1" applyBorder="1" applyAlignment="1">
      <alignment horizontal="right" vertical="center"/>
    </xf>
    <xf numFmtId="177" fontId="27" fillId="0" borderId="0" xfId="1" applyNumberFormat="1" applyFont="1" applyFill="1" applyBorder="1" applyAlignment="1">
      <alignment horizontal="right" vertical="center"/>
    </xf>
    <xf numFmtId="0" fontId="27" fillId="4" borderId="0" xfId="1" applyFont="1" applyFill="1" applyBorder="1" applyAlignment="1"/>
    <xf numFmtId="177" fontId="25" fillId="0" borderId="0" xfId="4" applyNumberFormat="1" applyFont="1" applyFill="1" applyBorder="1" applyAlignment="1">
      <alignment vertical="center"/>
    </xf>
    <xf numFmtId="177" fontId="36" fillId="0" borderId="0" xfId="1" applyNumberFormat="1" applyFont="1" applyAlignment="1">
      <alignment horizontal="right" vertical="center"/>
    </xf>
    <xf numFmtId="177" fontId="36" fillId="0" borderId="0" xfId="1" applyNumberFormat="1" applyFont="1" applyBorder="1" applyAlignment="1">
      <alignment horizontal="right" vertical="center"/>
    </xf>
    <xf numFmtId="177" fontId="36" fillId="4" borderId="0" xfId="1" applyNumberFormat="1" applyFont="1" applyFill="1" applyBorder="1" applyAlignment="1">
      <alignment horizontal="right" vertical="center"/>
    </xf>
    <xf numFmtId="177" fontId="25" fillId="0" borderId="0" xfId="1" applyNumberFormat="1" applyFont="1" applyBorder="1" applyAlignment="1">
      <alignment vertical="center"/>
    </xf>
    <xf numFmtId="177" fontId="25" fillId="0" borderId="0" xfId="1" applyNumberFormat="1" applyFont="1" applyFill="1" applyBorder="1" applyAlignment="1">
      <alignment horizontal="right"/>
    </xf>
    <xf numFmtId="177" fontId="30" fillId="0" borderId="0" xfId="1" applyNumberFormat="1" applyFont="1" applyBorder="1" applyAlignment="1">
      <alignment vertical="center"/>
    </xf>
    <xf numFmtId="176" fontId="25" fillId="0" borderId="0" xfId="1" applyNumberFormat="1" applyFont="1" applyFill="1" applyBorder="1" applyAlignment="1">
      <alignment horizontal="right" vertical="center"/>
    </xf>
    <xf numFmtId="176" fontId="48" fillId="0" borderId="0" xfId="9" applyNumberFormat="1" applyFont="1" applyFill="1" applyBorder="1" applyAlignment="1" applyProtection="1">
      <alignment vertical="center"/>
    </xf>
    <xf numFmtId="41" fontId="48" fillId="0" borderId="0" xfId="9" applyNumberFormat="1" applyFont="1" applyFill="1" applyBorder="1" applyAlignment="1" applyProtection="1">
      <alignment vertical="center"/>
    </xf>
    <xf numFmtId="41" fontId="25" fillId="0" borderId="0" xfId="5" applyFont="1" applyFill="1" applyAlignment="1">
      <alignment vertical="center"/>
    </xf>
    <xf numFmtId="176" fontId="25" fillId="0" borderId="0" xfId="1" applyNumberFormat="1" applyFont="1" applyBorder="1" applyAlignment="1">
      <alignment horizontal="right"/>
    </xf>
    <xf numFmtId="41" fontId="34" fillId="3" borderId="0" xfId="1" applyNumberFormat="1" applyFont="1" applyFill="1" applyBorder="1" applyAlignment="1">
      <alignment horizontal="center" vertical="center"/>
    </xf>
    <xf numFmtId="178" fontId="34" fillId="3" borderId="0" xfId="1" applyNumberFormat="1" applyFont="1" applyFill="1" applyBorder="1" applyAlignment="1">
      <alignment horizontal="center" vertical="center"/>
    </xf>
    <xf numFmtId="178" fontId="38" fillId="0" borderId="1" xfId="1" applyNumberFormat="1" applyFont="1" applyFill="1" applyBorder="1"/>
    <xf numFmtId="41" fontId="38" fillId="0" borderId="1" xfId="4" applyFont="1" applyFill="1" applyBorder="1" applyAlignment="1">
      <alignment horizontal="center"/>
    </xf>
    <xf numFmtId="178" fontId="9" fillId="0" borderId="0" xfId="1" applyNumberFormat="1" applyFont="1" applyBorder="1" applyAlignment="1">
      <alignment horizontal="left" vertical="center" indent="1"/>
    </xf>
    <xf numFmtId="41" fontId="36" fillId="0" borderId="0" xfId="4" applyFont="1" applyBorder="1" applyAlignment="1">
      <alignment horizontal="center"/>
    </xf>
    <xf numFmtId="41" fontId="36" fillId="0" borderId="0" xfId="4" applyFont="1" applyBorder="1" applyAlignment="1">
      <alignment horizontal="right"/>
    </xf>
    <xf numFmtId="41" fontId="38" fillId="0" borderId="0" xfId="4" applyFont="1" applyBorder="1" applyAlignment="1">
      <alignment horizontal="center" vertical="center"/>
    </xf>
    <xf numFmtId="177" fontId="34" fillId="3" borderId="0" xfId="1" applyNumberFormat="1" applyFont="1" applyFill="1" applyBorder="1"/>
    <xf numFmtId="41" fontId="38" fillId="0" borderId="1" xfId="4" applyFont="1" applyFill="1" applyBorder="1" applyAlignment="1">
      <alignment horizontal="center" vertical="center"/>
    </xf>
    <xf numFmtId="41" fontId="9" fillId="0" borderId="0" xfId="4" applyFont="1" applyBorder="1" applyAlignment="1">
      <alignment horizontal="center" vertical="center"/>
    </xf>
    <xf numFmtId="41" fontId="17" fillId="4" borderId="0" xfId="4" applyFont="1" applyFill="1" applyBorder="1" applyAlignment="1">
      <alignment horizontal="right" vertical="center"/>
    </xf>
    <xf numFmtId="41" fontId="23" fillId="0" borderId="0" xfId="4" applyFont="1" applyFill="1" applyBorder="1" applyAlignment="1" applyProtection="1">
      <alignment horizontal="right" vertical="center"/>
    </xf>
    <xf numFmtId="41" fontId="9" fillId="0" borderId="0" xfId="4" applyFont="1" applyAlignment="1">
      <alignment vertical="center"/>
    </xf>
    <xf numFmtId="177" fontId="9" fillId="0" borderId="0" xfId="4" applyNumberFormat="1" applyFont="1" applyBorder="1" applyAlignment="1">
      <alignment horizontal="right" vertical="center"/>
    </xf>
    <xf numFmtId="178" fontId="50" fillId="0" borderId="3" xfId="2" applyFont="1" applyBorder="1">
      <alignment horizontal="right" vertical="center"/>
    </xf>
    <xf numFmtId="178" fontId="50" fillId="0" borderId="2" xfId="2" applyFont="1" applyBorder="1">
      <alignment horizontal="right" vertical="center"/>
    </xf>
    <xf numFmtId="178" fontId="17" fillId="0" borderId="1" xfId="1" applyNumberFormat="1" applyFont="1" applyFill="1" applyBorder="1"/>
    <xf numFmtId="178" fontId="51" fillId="0" borderId="0" xfId="2" applyFont="1" applyAlignment="1">
      <alignment horizontal="left" vertical="center"/>
    </xf>
    <xf numFmtId="0" fontId="52" fillId="0" borderId="3" xfId="1" applyFont="1" applyBorder="1" applyAlignment="1">
      <alignment horizontal="left"/>
    </xf>
    <xf numFmtId="0" fontId="52" fillId="0" borderId="2" xfId="1" applyFont="1" applyBorder="1" applyAlignment="1">
      <alignment horizontal="left"/>
    </xf>
    <xf numFmtId="0" fontId="17" fillId="0" borderId="2" xfId="1" applyFont="1" applyBorder="1" applyAlignment="1">
      <alignment horizontal="left"/>
    </xf>
    <xf numFmtId="0" fontId="17" fillId="0" borderId="1" xfId="1" applyFont="1" applyBorder="1" applyAlignment="1">
      <alignment horizontal="left"/>
    </xf>
    <xf numFmtId="0" fontId="17" fillId="0" borderId="3" xfId="1" applyFont="1" applyBorder="1" applyAlignment="1">
      <alignment horizontal="left"/>
    </xf>
    <xf numFmtId="178" fontId="38" fillId="0" borderId="2" xfId="2" applyFont="1" applyBorder="1">
      <alignment horizontal="right" vertical="center"/>
    </xf>
    <xf numFmtId="178" fontId="38" fillId="0" borderId="1" xfId="2" applyFont="1" applyBorder="1">
      <alignment horizontal="right" vertical="center"/>
    </xf>
    <xf numFmtId="178" fontId="38" fillId="0" borderId="3" xfId="2" applyFont="1" applyBorder="1">
      <alignment horizontal="right" vertical="center"/>
    </xf>
    <xf numFmtId="178" fontId="27" fillId="0" borderId="0" xfId="1" applyNumberFormat="1" applyFont="1" applyAlignment="1">
      <alignment horizontal="center"/>
    </xf>
    <xf numFmtId="177" fontId="49" fillId="0" borderId="0" xfId="1" applyNumberFormat="1" applyFont="1" applyFill="1" applyAlignment="1">
      <alignment horizontal="center" vertical="center"/>
    </xf>
    <xf numFmtId="177" fontId="27" fillId="0" borderId="0" xfId="1" applyNumberFormat="1" applyFont="1" applyAlignment="1">
      <alignment horizontal="center" vertical="center"/>
    </xf>
    <xf numFmtId="176" fontId="27" fillId="4" borderId="0" xfId="7" applyNumberFormat="1" applyFont="1" applyFill="1" applyAlignment="1">
      <alignment horizontal="center" vertical="center"/>
    </xf>
    <xf numFmtId="176" fontId="34" fillId="3" borderId="0" xfId="7" applyNumberFormat="1" applyFont="1" applyFill="1" applyAlignment="1">
      <alignment horizontal="center" vertical="center"/>
    </xf>
    <xf numFmtId="176" fontId="49" fillId="0" borderId="0" xfId="7" applyNumberFormat="1" applyFont="1" applyAlignment="1">
      <alignment horizontal="center" vertical="center"/>
    </xf>
    <xf numFmtId="176" fontId="27" fillId="0" borderId="0" xfId="7" applyNumberFormat="1" applyFont="1" applyAlignment="1">
      <alignment horizontal="center" vertical="center"/>
    </xf>
    <xf numFmtId="0" fontId="34" fillId="3" borderId="0" xfId="1" applyFont="1" applyFill="1" applyBorder="1" applyAlignment="1">
      <alignment vertical="center"/>
    </xf>
    <xf numFmtId="177" fontId="34" fillId="3" borderId="0" xfId="7" applyNumberFormat="1" applyFont="1" applyFill="1" applyAlignment="1">
      <alignment horizontal="center" vertical="center"/>
    </xf>
    <xf numFmtId="177" fontId="34" fillId="3" borderId="0" xfId="1" applyNumberFormat="1" applyFont="1" applyFill="1" applyBorder="1" applyAlignment="1">
      <alignment horizontal="center" vertical="center"/>
    </xf>
    <xf numFmtId="178" fontId="16" fillId="0" borderId="0" xfId="1" applyNumberFormat="1" applyFont="1" applyAlignment="1">
      <alignment horizontal="center"/>
    </xf>
    <xf numFmtId="0" fontId="15" fillId="0" borderId="0" xfId="1" applyFont="1" applyAlignment="1">
      <alignment horizontal="center"/>
    </xf>
    <xf numFmtId="178" fontId="17" fillId="0" borderId="0" xfId="1" applyNumberFormat="1" applyFont="1" applyAlignment="1">
      <alignment horizontal="center"/>
    </xf>
    <xf numFmtId="0" fontId="9" fillId="0" borderId="0" xfId="1" applyFont="1" applyAlignment="1">
      <alignment horizontal="center"/>
    </xf>
    <xf numFmtId="0" fontId="16" fillId="0" borderId="0" xfId="1" applyFont="1" applyFill="1" applyAlignment="1">
      <alignment horizontal="center"/>
    </xf>
    <xf numFmtId="41" fontId="17" fillId="0" borderId="0" xfId="4" applyFont="1" applyAlignment="1">
      <alignment horizontal="center" vertical="center"/>
    </xf>
    <xf numFmtId="177" fontId="49" fillId="0" borderId="0" xfId="1" applyNumberFormat="1" applyFont="1" applyAlignment="1">
      <alignment horizontal="center" vertical="center"/>
    </xf>
  </cellXfs>
  <cellStyles count="10">
    <cellStyle name="_x000a_386grabber=M" xfId="1" xr:uid="{A00525EF-007B-46E8-B7A6-54CD915C839E}"/>
    <cellStyle name="Factsheet" xfId="2" xr:uid="{AD5C575C-8C61-43C9-BFCD-3B0A478EC771}"/>
    <cellStyle name="백분율" xfId="3" builtinId="5"/>
    <cellStyle name="쉼표 [0]" xfId="4" builtinId="6" customBuiltin="1"/>
    <cellStyle name="쉼표 [0] 2" xfId="5" xr:uid="{FED16C14-CD4A-408A-BB9A-658A2DF4A182}"/>
    <cellStyle name="표준" xfId="0" builtinId="0"/>
    <cellStyle name="표준 2" xfId="6" xr:uid="{A8C8CA65-21FA-4962-A0EB-59FFDBBA1FDC}"/>
    <cellStyle name="표준_2000년2월손익" xfId="7" xr:uid="{D245156F-04A1-45D1-84B7-21BDF5E46E70}"/>
    <cellStyle name="표준_부서별비용" xfId="8" xr:uid="{F503B9E2-877E-4B41-BA83-87163A9BC91D}"/>
    <cellStyle name="하이퍼링크" xfId="9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385417</xdr:colOff>
      <xdr:row>2</xdr:row>
      <xdr:rowOff>86250</xdr:rowOff>
    </xdr:from>
    <xdr:ext cx="1623714" cy="460790"/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937A09EB-73B7-9992-72A9-E4B3B92C6F33}"/>
            </a:ext>
          </a:extLst>
        </xdr:cNvPr>
        <xdr:cNvSpPr txBox="1">
          <a:spLocks noChangeArrowheads="1"/>
        </xdr:cNvSpPr>
      </xdr:nvSpPr>
      <xdr:spPr bwMode="auto">
        <a:xfrm>
          <a:off x="2804767" y="448200"/>
          <a:ext cx="1623714" cy="460790"/>
        </a:xfrm>
        <a:prstGeom prst="rect">
          <a:avLst/>
        </a:prstGeom>
        <a:noFill/>
        <a:ln w="12700" cap="rnd">
          <a:noFill/>
          <a:prstDash val="sysDot"/>
          <a:miter lim="800000"/>
          <a:headEnd/>
          <a:tailEnd/>
        </a:ln>
        <a:effectLst/>
      </xdr:spPr>
      <xdr:txBody>
        <a:bodyPr wrap="none" lIns="91440" tIns="45720" rIns="91440" bIns="45720" anchor="t" upright="1">
          <a:noAutofit/>
        </a:bodyPr>
        <a:lstStyle/>
        <a:p>
          <a:pPr algn="l" rtl="0">
            <a:defRPr sz="1000"/>
          </a:pPr>
          <a:r>
            <a:rPr lang="en-US" altLang="ko-KR" sz="2400" b="0" i="0" strike="noStrike">
              <a:solidFill>
                <a:schemeClr val="bg2">
                  <a:lumMod val="10000"/>
                </a:schemeClr>
              </a:solidFill>
              <a:latin typeface="+mn-lt"/>
              <a:cs typeface="Arial"/>
            </a:rPr>
            <a:t>Disclaimer</a:t>
          </a:r>
        </a:p>
      </xdr:txBody>
    </xdr:sp>
    <xdr:clientData/>
  </xdr:oneCellAnchor>
  <xdr:twoCellAnchor editAs="oneCell">
    <xdr:from>
      <xdr:col>0</xdr:col>
      <xdr:colOff>542926</xdr:colOff>
      <xdr:row>7</xdr:row>
      <xdr:rowOff>42242</xdr:rowOff>
    </xdr:from>
    <xdr:to>
      <xdr:col>5</xdr:col>
      <xdr:colOff>810941</xdr:colOff>
      <xdr:row>23</xdr:row>
      <xdr:rowOff>83528</xdr:rowOff>
    </xdr:to>
    <xdr:sp macro="" textlink="">
      <xdr:nvSpPr>
        <xdr:cNvPr id="3" name="Text Box 5">
          <a:extLst>
            <a:ext uri="{FF2B5EF4-FFF2-40B4-BE49-F238E27FC236}">
              <a16:creationId xmlns:a16="http://schemas.microsoft.com/office/drawing/2014/main" id="{4FC360BB-ABD1-46F7-06AD-483191C6D544}"/>
            </a:ext>
          </a:extLst>
        </xdr:cNvPr>
        <xdr:cNvSpPr txBox="1">
          <a:spLocks noChangeArrowheads="1"/>
        </xdr:cNvSpPr>
      </xdr:nvSpPr>
      <xdr:spPr bwMode="auto">
        <a:xfrm>
          <a:off x="542926" y="1309067"/>
          <a:ext cx="6316390" cy="2936886"/>
        </a:xfrm>
        <a:prstGeom prst="rect">
          <a:avLst/>
        </a:prstGeom>
        <a:noFill/>
        <a:ln w="12700" cap="rnd">
          <a:noFill/>
          <a:prstDash val="sysDot"/>
          <a:miter lim="800000"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altLang="ko-KR" sz="1700" b="0" i="0" strike="noStrike">
              <a:solidFill>
                <a:schemeClr val="bg2">
                  <a:lumMod val="10000"/>
                </a:schemeClr>
              </a:solidFill>
              <a:latin typeface="Calibri" panose="020F0502020204030204" pitchFamily="34" charset="0"/>
              <a:cs typeface="Times New Roman"/>
            </a:rPr>
            <a:t>The financial results for Q1</a:t>
          </a:r>
          <a:r>
            <a:rPr lang="en-US" altLang="ko-KR" sz="1700" b="0" i="0" strike="noStrike" baseline="0">
              <a:solidFill>
                <a:schemeClr val="bg2">
                  <a:lumMod val="10000"/>
                </a:schemeClr>
              </a:solidFill>
              <a:latin typeface="Calibri" panose="020F0502020204030204" pitchFamily="34" charset="0"/>
              <a:cs typeface="Times New Roman"/>
            </a:rPr>
            <a:t> FY</a:t>
          </a:r>
          <a:r>
            <a:rPr lang="en-US" altLang="ko-KR" sz="1700" b="0" i="0" strike="noStrike">
              <a:solidFill>
                <a:schemeClr val="bg2">
                  <a:lumMod val="10000"/>
                </a:schemeClr>
              </a:solidFill>
              <a:latin typeface="Calibri" panose="020F0502020204030204" pitchFamily="34" charset="0"/>
              <a:cs typeface="Times New Roman"/>
            </a:rPr>
            <a:t>2026 have been prepared on an unaudited basis, and may be subject to change during independent auditing process. </a:t>
          </a:r>
        </a:p>
        <a:p>
          <a:pPr algn="l" rtl="0">
            <a:defRPr sz="1000"/>
          </a:pPr>
          <a:endParaRPr lang="en-US" altLang="ko-KR" sz="1700" b="0" i="0" strike="noStrike">
            <a:solidFill>
              <a:schemeClr val="bg2">
                <a:lumMod val="10000"/>
              </a:schemeClr>
            </a:solidFill>
            <a:latin typeface="Calibri" panose="020F0502020204030204" pitchFamily="34" charset="0"/>
            <a:cs typeface="Times New Roman"/>
          </a:endParaRPr>
        </a:p>
        <a:p>
          <a:pPr algn="l" rtl="0">
            <a:defRPr sz="1000"/>
          </a:pPr>
          <a:r>
            <a:rPr lang="en-US" altLang="ko-KR" sz="1700" b="0" i="0" strike="noStrike">
              <a:solidFill>
                <a:schemeClr val="bg2">
                  <a:lumMod val="10000"/>
                </a:schemeClr>
              </a:solidFill>
              <a:latin typeface="Calibri" panose="020F0502020204030204" pitchFamily="34" charset="0"/>
              <a:cs typeface="Times New Roman"/>
            </a:rPr>
            <a:t>Please note that NC will not be responsible for individual investment decisions based on this material.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11</xdr:row>
      <xdr:rowOff>34179</xdr:rowOff>
    </xdr:from>
    <xdr:to>
      <xdr:col>2</xdr:col>
      <xdr:colOff>19050</xdr:colOff>
      <xdr:row>12</xdr:row>
      <xdr:rowOff>24653</xdr:rowOff>
    </xdr:to>
    <xdr:sp macro="" textlink="">
      <xdr:nvSpPr>
        <xdr:cNvPr id="65597" name="Line 9">
          <a:extLst>
            <a:ext uri="{FF2B5EF4-FFF2-40B4-BE49-F238E27FC236}">
              <a16:creationId xmlns:a16="http://schemas.microsoft.com/office/drawing/2014/main" id="{1668BB3B-3FCA-5E68-7509-F7B2149BBDC0}"/>
            </a:ext>
          </a:extLst>
        </xdr:cNvPr>
        <xdr:cNvSpPr>
          <a:spLocks noChangeShapeType="1"/>
        </xdr:cNvSpPr>
      </xdr:nvSpPr>
      <xdr:spPr bwMode="auto">
        <a:xfrm>
          <a:off x="1543050" y="2006414"/>
          <a:ext cx="0" cy="158563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238125</xdr:colOff>
      <xdr:row>11</xdr:row>
      <xdr:rowOff>34179</xdr:rowOff>
    </xdr:from>
    <xdr:to>
      <xdr:col>6</xdr:col>
      <xdr:colOff>238125</xdr:colOff>
      <xdr:row>12</xdr:row>
      <xdr:rowOff>24653</xdr:rowOff>
    </xdr:to>
    <xdr:sp macro="" textlink="">
      <xdr:nvSpPr>
        <xdr:cNvPr id="65601" name="Line 8">
          <a:extLst>
            <a:ext uri="{FF2B5EF4-FFF2-40B4-BE49-F238E27FC236}">
              <a16:creationId xmlns:a16="http://schemas.microsoft.com/office/drawing/2014/main" id="{6DC9F3E3-B788-4339-2652-62435552A73F}"/>
            </a:ext>
          </a:extLst>
        </xdr:cNvPr>
        <xdr:cNvSpPr>
          <a:spLocks noChangeShapeType="1"/>
        </xdr:cNvSpPr>
      </xdr:nvSpPr>
      <xdr:spPr bwMode="auto">
        <a:xfrm>
          <a:off x="4810125" y="2006414"/>
          <a:ext cx="0" cy="158563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7</xdr:row>
      <xdr:rowOff>123825</xdr:rowOff>
    </xdr:from>
    <xdr:to>
      <xdr:col>3</xdr:col>
      <xdr:colOff>0</xdr:colOff>
      <xdr:row>9</xdr:row>
      <xdr:rowOff>9525</xdr:rowOff>
    </xdr:to>
    <xdr:sp macro="" textlink="">
      <xdr:nvSpPr>
        <xdr:cNvPr id="65602" name="Line 10">
          <a:extLst>
            <a:ext uri="{FF2B5EF4-FFF2-40B4-BE49-F238E27FC236}">
              <a16:creationId xmlns:a16="http://schemas.microsoft.com/office/drawing/2014/main" id="{5E911A3E-BCB6-D2AC-DADD-0D8AF5DD87FA}"/>
            </a:ext>
          </a:extLst>
        </xdr:cNvPr>
        <xdr:cNvSpPr>
          <a:spLocks noChangeShapeType="1"/>
        </xdr:cNvSpPr>
      </xdr:nvSpPr>
      <xdr:spPr bwMode="auto">
        <a:xfrm>
          <a:off x="2286000" y="1438275"/>
          <a:ext cx="0" cy="228600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104775</xdr:colOff>
      <xdr:row>7</xdr:row>
      <xdr:rowOff>123825</xdr:rowOff>
    </xdr:from>
    <xdr:to>
      <xdr:col>5</xdr:col>
      <xdr:colOff>104775</xdr:colOff>
      <xdr:row>9</xdr:row>
      <xdr:rowOff>9525</xdr:rowOff>
    </xdr:to>
    <xdr:sp macro="" textlink="">
      <xdr:nvSpPr>
        <xdr:cNvPr id="65603" name="Line 11">
          <a:extLst>
            <a:ext uri="{FF2B5EF4-FFF2-40B4-BE49-F238E27FC236}">
              <a16:creationId xmlns:a16="http://schemas.microsoft.com/office/drawing/2014/main" id="{2D6FB9AB-DD76-29BA-9CCB-C6CBE63047E6}"/>
            </a:ext>
          </a:extLst>
        </xdr:cNvPr>
        <xdr:cNvSpPr>
          <a:spLocks noChangeShapeType="1"/>
        </xdr:cNvSpPr>
      </xdr:nvSpPr>
      <xdr:spPr bwMode="auto">
        <a:xfrm>
          <a:off x="3914775" y="1438275"/>
          <a:ext cx="0" cy="228600"/>
        </a:xfrm>
        <a:prstGeom prst="line">
          <a:avLst/>
        </a:prstGeom>
        <a:noFill/>
        <a:ln w="25400">
          <a:solidFill>
            <a:srgbClr val="1F497D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440718</xdr:colOff>
      <xdr:row>4</xdr:row>
      <xdr:rowOff>105438</xdr:rowOff>
    </xdr:from>
    <xdr:to>
      <xdr:col>5</xdr:col>
      <xdr:colOff>469333</xdr:colOff>
      <xdr:row>7</xdr:row>
      <xdr:rowOff>126808</xdr:rowOff>
    </xdr:to>
    <xdr:sp macro="" textlink="">
      <xdr:nvSpPr>
        <xdr:cNvPr id="10" name="Rectangle 15">
          <a:extLst>
            <a:ext uri="{FF2B5EF4-FFF2-40B4-BE49-F238E27FC236}">
              <a16:creationId xmlns:a16="http://schemas.microsoft.com/office/drawing/2014/main" id="{115B83EB-213E-192F-0691-8DFFDEDCF15F}"/>
            </a:ext>
          </a:extLst>
        </xdr:cNvPr>
        <xdr:cNvSpPr>
          <a:spLocks noChangeArrowheads="1"/>
        </xdr:cNvSpPr>
      </xdr:nvSpPr>
      <xdr:spPr bwMode="auto">
        <a:xfrm>
          <a:off x="1970433" y="961611"/>
          <a:ext cx="2305050" cy="550379"/>
        </a:xfrm>
        <a:prstGeom prst="rect">
          <a:avLst/>
        </a:prstGeom>
        <a:solidFill>
          <a:srgbClr val="004C97"/>
        </a:solidFill>
        <a:ln w="28575">
          <a:solidFill>
            <a:sysClr val="windowText" lastClr="000000"/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200"/>
            </a:lnSpc>
            <a:defRPr sz="1000"/>
          </a:pPr>
          <a:r>
            <a:rPr lang="en-US" altLang="ko-KR" sz="1400" b="1" i="0" strike="noStrike">
              <a:solidFill>
                <a:schemeClr val="bg1"/>
              </a:solidFill>
              <a:latin typeface="Noto Sans CJK KR Medium" panose="020B0600000000000000" pitchFamily="34" charset="-127"/>
              <a:ea typeface="Noto Sans CJK KR Medium" panose="020B0600000000000000" pitchFamily="34" charset="-127"/>
              <a:cs typeface="Arial" pitchFamily="34" charset="0"/>
            </a:rPr>
            <a:t>NC Corp</a:t>
          </a:r>
          <a:r>
            <a:rPr lang="en-US" altLang="ko-KR" sz="1100" b="1" i="0" strike="noStrike">
              <a:solidFill>
                <a:schemeClr val="bg1"/>
              </a:solidFill>
              <a:latin typeface="Noto Sans CJK KR Medium" panose="020B0600000000000000" pitchFamily="34" charset="-127"/>
              <a:ea typeface="Noto Sans CJK KR Medium" panose="020B0600000000000000" pitchFamily="34" charset="-127"/>
              <a:cs typeface="Arial" pitchFamily="34" charset="0"/>
            </a:rPr>
            <a:t>.</a:t>
          </a:r>
        </a:p>
        <a:p>
          <a:pPr algn="ctr" rtl="0">
            <a:lnSpc>
              <a:spcPts val="1100"/>
            </a:lnSpc>
            <a:defRPr sz="1000"/>
          </a:pPr>
          <a:r>
            <a:rPr lang="en-US" altLang="ko-KR" sz="1050" b="0" i="0" strike="noStrike">
              <a:solidFill>
                <a:schemeClr val="bg1"/>
              </a:solidFill>
              <a:latin typeface="Noto Sans CJK KR Medium" panose="020B0600000000000000" pitchFamily="34" charset="-127"/>
              <a:ea typeface="Noto Sans CJK KR Medium" panose="020B0600000000000000" pitchFamily="34" charset="-127"/>
              <a:cs typeface="Arial" pitchFamily="34" charset="0"/>
            </a:rPr>
            <a:t>(Controlling Company</a:t>
          </a:r>
          <a:r>
            <a:rPr lang="en-US" altLang="ko-KR" sz="1100" b="1" i="0" strike="noStrike">
              <a:solidFill>
                <a:schemeClr val="bg1"/>
              </a:solidFill>
              <a:latin typeface="Noto Sans CJK KR Medium" panose="020B0600000000000000" pitchFamily="34" charset="-127"/>
              <a:ea typeface="Noto Sans CJK KR Medium" panose="020B0600000000000000" pitchFamily="34" charset="-127"/>
              <a:cs typeface="Arial" pitchFamily="34" charset="0"/>
            </a:rPr>
            <a:t>)</a:t>
          </a:r>
        </a:p>
      </xdr:txBody>
    </xdr:sp>
    <xdr:clientData/>
  </xdr:twoCellAnchor>
  <xdr:twoCellAnchor>
    <xdr:from>
      <xdr:col>0</xdr:col>
      <xdr:colOff>151992</xdr:colOff>
      <xdr:row>18</xdr:row>
      <xdr:rowOff>66155</xdr:rowOff>
    </xdr:from>
    <xdr:to>
      <xdr:col>3</xdr:col>
      <xdr:colOff>594792</xdr:colOff>
      <xdr:row>21</xdr:row>
      <xdr:rowOff>19804</xdr:rowOff>
    </xdr:to>
    <xdr:sp macro="" textlink="">
      <xdr:nvSpPr>
        <xdr:cNvPr id="59" name="Rectangle 13">
          <a:extLst>
            <a:ext uri="{FF2B5EF4-FFF2-40B4-BE49-F238E27FC236}">
              <a16:creationId xmlns:a16="http://schemas.microsoft.com/office/drawing/2014/main" id="{BA55615B-AB93-455B-B06A-2FCE4C66A492}"/>
            </a:ext>
          </a:extLst>
        </xdr:cNvPr>
        <xdr:cNvSpPr>
          <a:spLocks noChangeArrowheads="1"/>
        </xdr:cNvSpPr>
      </xdr:nvSpPr>
      <xdr:spPr bwMode="auto">
        <a:xfrm>
          <a:off x="151992" y="3215008"/>
          <a:ext cx="2728800" cy="457914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Taiwan (100%)</a:t>
          </a:r>
        </a:p>
      </xdr:txBody>
    </xdr:sp>
    <xdr:clientData/>
  </xdr:twoCellAnchor>
  <xdr:twoCellAnchor>
    <xdr:from>
      <xdr:col>0</xdr:col>
      <xdr:colOff>151992</xdr:colOff>
      <xdr:row>21</xdr:row>
      <xdr:rowOff>83257</xdr:rowOff>
    </xdr:from>
    <xdr:to>
      <xdr:col>3</xdr:col>
      <xdr:colOff>594792</xdr:colOff>
      <xdr:row>24</xdr:row>
      <xdr:rowOff>40269</xdr:rowOff>
    </xdr:to>
    <xdr:sp macro="" textlink="">
      <xdr:nvSpPr>
        <xdr:cNvPr id="60" name="Rectangle 22">
          <a:extLst>
            <a:ext uri="{FF2B5EF4-FFF2-40B4-BE49-F238E27FC236}">
              <a16:creationId xmlns:a16="http://schemas.microsoft.com/office/drawing/2014/main" id="{4343DE33-A478-4627-A4F5-06C5C7DE4A53}"/>
            </a:ext>
          </a:extLst>
        </xdr:cNvPr>
        <xdr:cNvSpPr>
          <a:spLocks noChangeArrowheads="1"/>
        </xdr:cNvSpPr>
      </xdr:nvSpPr>
      <xdr:spPr bwMode="auto">
        <a:xfrm>
          <a:off x="151992" y="3736375"/>
          <a:ext cx="2728800" cy="461276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Europe 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158436</xdr:colOff>
      <xdr:row>8</xdr:row>
      <xdr:rowOff>103655</xdr:rowOff>
    </xdr:from>
    <xdr:to>
      <xdr:col>3</xdr:col>
      <xdr:colOff>601236</xdr:colOff>
      <xdr:row>11</xdr:row>
      <xdr:rowOff>57773</xdr:rowOff>
    </xdr:to>
    <xdr:sp macro="" textlink="">
      <xdr:nvSpPr>
        <xdr:cNvPr id="61" name="Rectangle 16">
          <a:extLst>
            <a:ext uri="{FF2B5EF4-FFF2-40B4-BE49-F238E27FC236}">
              <a16:creationId xmlns:a16="http://schemas.microsoft.com/office/drawing/2014/main" id="{D61D4727-F4F5-4C76-AF72-E62A390D004F}"/>
            </a:ext>
          </a:extLst>
        </xdr:cNvPr>
        <xdr:cNvSpPr>
          <a:spLocks noChangeArrowheads="1"/>
        </xdr:cNvSpPr>
      </xdr:nvSpPr>
      <xdr:spPr bwMode="auto">
        <a:xfrm>
          <a:off x="158436" y="1571626"/>
          <a:ext cx="2728800" cy="458382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200"/>
            </a:lnSpc>
            <a:defRPr sz="1000"/>
          </a:pPr>
          <a:r>
            <a:rPr lang="en-US" altLang="ko-KR" sz="1100" b="1" i="0" strike="noStrike">
              <a:solidFill>
                <a:schemeClr val="tx1"/>
              </a:solidFill>
              <a:latin typeface="+mn-ea"/>
              <a:ea typeface="+mn-ea"/>
            </a:rPr>
            <a:t>Consolidated Subsidiaries</a:t>
          </a:r>
        </a:p>
      </xdr:txBody>
    </xdr:sp>
    <xdr:clientData/>
  </xdr:twoCellAnchor>
  <xdr:twoCellAnchor>
    <xdr:from>
      <xdr:col>4</xdr:col>
      <xdr:colOff>366193</xdr:colOff>
      <xdr:row>8</xdr:row>
      <xdr:rowOff>100207</xdr:rowOff>
    </xdr:from>
    <xdr:to>
      <xdr:col>8</xdr:col>
      <xdr:colOff>46071</xdr:colOff>
      <xdr:row>11</xdr:row>
      <xdr:rowOff>54325</xdr:rowOff>
    </xdr:to>
    <xdr:sp macro="" textlink="">
      <xdr:nvSpPr>
        <xdr:cNvPr id="62" name="Rectangle 17">
          <a:extLst>
            <a:ext uri="{FF2B5EF4-FFF2-40B4-BE49-F238E27FC236}">
              <a16:creationId xmlns:a16="http://schemas.microsoft.com/office/drawing/2014/main" id="{9E77A572-86BC-4336-AF24-762765A1A991}"/>
            </a:ext>
          </a:extLst>
        </xdr:cNvPr>
        <xdr:cNvSpPr>
          <a:spLocks noChangeArrowheads="1"/>
        </xdr:cNvSpPr>
      </xdr:nvSpPr>
      <xdr:spPr bwMode="auto">
        <a:xfrm>
          <a:off x="3414193" y="1565592"/>
          <a:ext cx="2727878" cy="459675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200"/>
            </a:lnSpc>
            <a:defRPr sz="1000"/>
          </a:pPr>
          <a:r>
            <a:rPr lang="en-US" altLang="ko-KR" sz="1100" b="1" i="0" strike="noStrike">
              <a:solidFill>
                <a:schemeClr val="tx1"/>
              </a:solidFill>
              <a:latin typeface="+mn-ea"/>
              <a:ea typeface="+mn-ea"/>
            </a:rPr>
            <a:t>Equity method investees</a:t>
          </a:r>
        </a:p>
      </xdr:txBody>
    </xdr:sp>
    <xdr:clientData/>
  </xdr:twoCellAnchor>
  <xdr:twoCellAnchor>
    <xdr:from>
      <xdr:col>0</xdr:col>
      <xdr:colOff>151992</xdr:colOff>
      <xdr:row>15</xdr:row>
      <xdr:rowOff>45691</xdr:rowOff>
    </xdr:from>
    <xdr:to>
      <xdr:col>3</xdr:col>
      <xdr:colOff>594792</xdr:colOff>
      <xdr:row>17</xdr:row>
      <xdr:rowOff>167429</xdr:rowOff>
    </xdr:to>
    <xdr:sp macro="" textlink="">
      <xdr:nvSpPr>
        <xdr:cNvPr id="63" name="Rectangle 12">
          <a:extLst>
            <a:ext uri="{FF2B5EF4-FFF2-40B4-BE49-F238E27FC236}">
              <a16:creationId xmlns:a16="http://schemas.microsoft.com/office/drawing/2014/main" id="{6991EEC3-33A0-4F04-BE36-CF6A2E2CAE01}"/>
            </a:ext>
          </a:extLst>
        </xdr:cNvPr>
        <xdr:cNvSpPr>
          <a:spLocks noChangeArrowheads="1"/>
        </xdr:cNvSpPr>
      </xdr:nvSpPr>
      <xdr:spPr bwMode="auto">
        <a:xfrm>
          <a:off x="151992" y="2690279"/>
          <a:ext cx="2728800" cy="457915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0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NC Japan (100%)</a:t>
          </a:r>
        </a:p>
      </xdr:txBody>
    </xdr:sp>
    <xdr:clientData/>
  </xdr:twoCellAnchor>
  <xdr:twoCellAnchor>
    <xdr:from>
      <xdr:col>0</xdr:col>
      <xdr:colOff>151992</xdr:colOff>
      <xdr:row>30</xdr:row>
      <xdr:rowOff>144649</xdr:rowOff>
    </xdr:from>
    <xdr:to>
      <xdr:col>3</xdr:col>
      <xdr:colOff>594792</xdr:colOff>
      <xdr:row>33</xdr:row>
      <xdr:rowOff>98298</xdr:rowOff>
    </xdr:to>
    <xdr:sp macro="" textlink="">
      <xdr:nvSpPr>
        <xdr:cNvPr id="65536" name="Rectangle 3">
          <a:extLst>
            <a:ext uri="{FF2B5EF4-FFF2-40B4-BE49-F238E27FC236}">
              <a16:creationId xmlns:a16="http://schemas.microsoft.com/office/drawing/2014/main" id="{BD81292F-47D4-484E-9F90-5E32A6B8F476}"/>
            </a:ext>
          </a:extLst>
        </xdr:cNvPr>
        <xdr:cNvSpPr>
          <a:spLocks noChangeArrowheads="1"/>
        </xdr:cNvSpPr>
      </xdr:nvSpPr>
      <xdr:spPr bwMode="auto">
        <a:xfrm>
          <a:off x="151992" y="5310561"/>
          <a:ext cx="2728800" cy="457913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Dinos (100%)</a:t>
          </a:r>
        </a:p>
      </xdr:txBody>
    </xdr:sp>
    <xdr:clientData/>
  </xdr:twoCellAnchor>
  <xdr:twoCellAnchor>
    <xdr:from>
      <xdr:col>4</xdr:col>
      <xdr:colOff>366193</xdr:colOff>
      <xdr:row>12</xdr:row>
      <xdr:rowOff>25226</xdr:rowOff>
    </xdr:from>
    <xdr:to>
      <xdr:col>8</xdr:col>
      <xdr:colOff>46993</xdr:colOff>
      <xdr:row>14</xdr:row>
      <xdr:rowOff>146965</xdr:rowOff>
    </xdr:to>
    <xdr:sp macro="" textlink="">
      <xdr:nvSpPr>
        <xdr:cNvPr id="65537" name="Rectangle 5">
          <a:extLst>
            <a:ext uri="{FF2B5EF4-FFF2-40B4-BE49-F238E27FC236}">
              <a16:creationId xmlns:a16="http://schemas.microsoft.com/office/drawing/2014/main" id="{AB3CC91B-8DA0-479B-AEA9-0A3F534644E5}"/>
            </a:ext>
          </a:extLst>
        </xdr:cNvPr>
        <xdr:cNvSpPr>
          <a:spLocks noChangeArrowheads="1"/>
        </xdr:cNvSpPr>
      </xdr:nvSpPr>
      <xdr:spPr bwMode="auto">
        <a:xfrm>
          <a:off x="3414193" y="2165550"/>
          <a:ext cx="2728800" cy="457915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Jaedam Media (32%)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151992</xdr:colOff>
      <xdr:row>33</xdr:row>
      <xdr:rowOff>165112</xdr:rowOff>
    </xdr:from>
    <xdr:to>
      <xdr:col>3</xdr:col>
      <xdr:colOff>594792</xdr:colOff>
      <xdr:row>36</xdr:row>
      <xdr:rowOff>106857</xdr:rowOff>
    </xdr:to>
    <xdr:sp macro="" textlink="">
      <xdr:nvSpPr>
        <xdr:cNvPr id="65538" name="Rectangle 3">
          <a:extLst>
            <a:ext uri="{FF2B5EF4-FFF2-40B4-BE49-F238E27FC236}">
              <a16:creationId xmlns:a16="http://schemas.microsoft.com/office/drawing/2014/main" id="{7E7C0E2A-4ADF-406E-8831-F6D48A094CF1}"/>
            </a:ext>
          </a:extLst>
        </xdr:cNvPr>
        <xdr:cNvSpPr>
          <a:spLocks noChangeArrowheads="1"/>
        </xdr:cNvSpPr>
      </xdr:nvSpPr>
      <xdr:spPr bwMode="auto">
        <a:xfrm>
          <a:off x="151992" y="5835288"/>
          <a:ext cx="2728800" cy="446010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America 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151992</xdr:colOff>
      <xdr:row>12</xdr:row>
      <xdr:rowOff>25226</xdr:rowOff>
    </xdr:from>
    <xdr:to>
      <xdr:col>3</xdr:col>
      <xdr:colOff>594792</xdr:colOff>
      <xdr:row>14</xdr:row>
      <xdr:rowOff>146965</xdr:rowOff>
    </xdr:to>
    <xdr:sp macro="" textlink="">
      <xdr:nvSpPr>
        <xdr:cNvPr id="65539" name="Rectangle 1">
          <a:extLst>
            <a:ext uri="{FF2B5EF4-FFF2-40B4-BE49-F238E27FC236}">
              <a16:creationId xmlns:a16="http://schemas.microsoft.com/office/drawing/2014/main" id="{1F67641C-BE64-402D-A4AF-3C1E4FF4BC12}"/>
            </a:ext>
          </a:extLst>
        </xdr:cNvPr>
        <xdr:cNvSpPr>
          <a:spLocks noChangeArrowheads="1"/>
        </xdr:cNvSpPr>
      </xdr:nvSpPr>
      <xdr:spPr bwMode="auto">
        <a:xfrm>
          <a:off x="151992" y="2165550"/>
          <a:ext cx="2728800" cy="457915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algn="ctr" rtl="0">
            <a:lnSpc>
              <a:spcPts val="10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NC West</a:t>
          </a:r>
          <a:r>
            <a:rPr lang="en-US" altLang="ko-KR" sz="1100" b="0" i="0" strike="noStrike" baseline="0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 Holdings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Calibri" pitchFamily="34" charset="0"/>
            </a:rPr>
            <a:t> (100%)</a:t>
          </a:r>
        </a:p>
      </xdr:txBody>
    </xdr:sp>
    <xdr:clientData/>
  </xdr:twoCellAnchor>
  <xdr:twoCellAnchor>
    <xdr:from>
      <xdr:col>0</xdr:col>
      <xdr:colOff>151992</xdr:colOff>
      <xdr:row>24</xdr:row>
      <xdr:rowOff>103721</xdr:rowOff>
    </xdr:from>
    <xdr:to>
      <xdr:col>3</xdr:col>
      <xdr:colOff>594792</xdr:colOff>
      <xdr:row>27</xdr:row>
      <xdr:rowOff>60733</xdr:rowOff>
    </xdr:to>
    <xdr:sp macro="" textlink="">
      <xdr:nvSpPr>
        <xdr:cNvPr id="65540" name="Rectangle 3">
          <a:extLst>
            <a:ext uri="{FF2B5EF4-FFF2-40B4-BE49-F238E27FC236}">
              <a16:creationId xmlns:a16="http://schemas.microsoft.com/office/drawing/2014/main" id="{47B1FFE2-2C6F-4255-B413-CD872EE5C143}"/>
            </a:ext>
          </a:extLst>
        </xdr:cNvPr>
        <xdr:cNvSpPr>
          <a:spLocks noChangeArrowheads="1"/>
        </xdr:cNvSpPr>
      </xdr:nvSpPr>
      <xdr:spPr bwMode="auto">
        <a:xfrm>
          <a:off x="151992" y="4261103"/>
          <a:ext cx="2728800" cy="461277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ITS (100%)</a:t>
          </a:r>
        </a:p>
      </xdr:txBody>
    </xdr:sp>
    <xdr:clientData/>
  </xdr:twoCellAnchor>
  <xdr:twoCellAnchor>
    <xdr:from>
      <xdr:col>4</xdr:col>
      <xdr:colOff>366193</xdr:colOff>
      <xdr:row>15</xdr:row>
      <xdr:rowOff>44500</xdr:rowOff>
    </xdr:from>
    <xdr:to>
      <xdr:col>8</xdr:col>
      <xdr:colOff>46993</xdr:colOff>
      <xdr:row>17</xdr:row>
      <xdr:rowOff>166238</xdr:rowOff>
    </xdr:to>
    <xdr:sp macro="" textlink="">
      <xdr:nvSpPr>
        <xdr:cNvPr id="65541" name="Rectangle 7">
          <a:extLst>
            <a:ext uri="{FF2B5EF4-FFF2-40B4-BE49-F238E27FC236}">
              <a16:creationId xmlns:a16="http://schemas.microsoft.com/office/drawing/2014/main" id="{BB415B04-C82D-4BFF-9F4F-655B0EF840D5}"/>
            </a:ext>
          </a:extLst>
        </xdr:cNvPr>
        <xdr:cNvSpPr>
          <a:spLocks noChangeArrowheads="1"/>
        </xdr:cNvSpPr>
      </xdr:nvSpPr>
      <xdr:spPr bwMode="auto">
        <a:xfrm>
          <a:off x="3414193" y="2689088"/>
          <a:ext cx="2728800" cy="457915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4th CREATIVE PARTY</a:t>
          </a:r>
          <a:r>
            <a:rPr lang="ko-KR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(7%)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366193</xdr:colOff>
      <xdr:row>18</xdr:row>
      <xdr:rowOff>63773</xdr:rowOff>
    </xdr:from>
    <xdr:to>
      <xdr:col>8</xdr:col>
      <xdr:colOff>46993</xdr:colOff>
      <xdr:row>21</xdr:row>
      <xdr:rowOff>17422</xdr:rowOff>
    </xdr:to>
    <xdr:sp macro="" textlink="">
      <xdr:nvSpPr>
        <xdr:cNvPr id="65542" name="Rectangle 7">
          <a:extLst>
            <a:ext uri="{FF2B5EF4-FFF2-40B4-BE49-F238E27FC236}">
              <a16:creationId xmlns:a16="http://schemas.microsoft.com/office/drawing/2014/main" id="{120C5F7D-29F7-4952-9715-E524C721ADCA}"/>
            </a:ext>
          </a:extLst>
        </xdr:cNvPr>
        <xdr:cNvSpPr>
          <a:spLocks noChangeArrowheads="1"/>
        </xdr:cNvSpPr>
      </xdr:nvSpPr>
      <xdr:spPr bwMode="auto">
        <a:xfrm>
          <a:off x="3414193" y="3212626"/>
          <a:ext cx="2728800" cy="457914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MERRYCHRISTMAS (31%)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366193</xdr:colOff>
      <xdr:row>21</xdr:row>
      <xdr:rowOff>79684</xdr:rowOff>
    </xdr:from>
    <xdr:to>
      <xdr:col>8</xdr:col>
      <xdr:colOff>46993</xdr:colOff>
      <xdr:row>24</xdr:row>
      <xdr:rowOff>36697</xdr:rowOff>
    </xdr:to>
    <xdr:sp macro="" textlink="">
      <xdr:nvSpPr>
        <xdr:cNvPr id="65543" name="Rectangle 7">
          <a:extLst>
            <a:ext uri="{FF2B5EF4-FFF2-40B4-BE49-F238E27FC236}">
              <a16:creationId xmlns:a16="http://schemas.microsoft.com/office/drawing/2014/main" id="{43C06D97-BB05-4161-91A4-CC770724D7EC}"/>
            </a:ext>
          </a:extLst>
        </xdr:cNvPr>
        <xdr:cNvSpPr>
          <a:spLocks noChangeArrowheads="1"/>
        </xdr:cNvSpPr>
      </xdr:nvSpPr>
      <xdr:spPr bwMode="auto">
        <a:xfrm>
          <a:off x="3414193" y="3732802"/>
          <a:ext cx="2728800" cy="461277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LiveConnect (14%)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151992</xdr:colOff>
      <xdr:row>36</xdr:row>
      <xdr:rowOff>173671</xdr:rowOff>
    </xdr:from>
    <xdr:to>
      <xdr:col>3</xdr:col>
      <xdr:colOff>594792</xdr:colOff>
      <xdr:row>39</xdr:row>
      <xdr:rowOff>82076</xdr:rowOff>
    </xdr:to>
    <xdr:sp macro="" textlink="">
      <xdr:nvSpPr>
        <xdr:cNvPr id="65544" name="Rectangle 3">
          <a:extLst>
            <a:ext uri="{FF2B5EF4-FFF2-40B4-BE49-F238E27FC236}">
              <a16:creationId xmlns:a16="http://schemas.microsoft.com/office/drawing/2014/main" id="{A42D5FEF-D36A-4C98-B20A-CB14B0DE44CA}"/>
            </a:ext>
          </a:extLst>
        </xdr:cNvPr>
        <xdr:cNvSpPr>
          <a:spLocks noChangeArrowheads="1"/>
        </xdr:cNvSpPr>
      </xdr:nvSpPr>
      <xdr:spPr bwMode="auto">
        <a:xfrm>
          <a:off x="151992" y="6348112"/>
          <a:ext cx="2728800" cy="468699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NCSOFT ASIA HOLDINGS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(100%)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4</xdr:col>
      <xdr:colOff>366193</xdr:colOff>
      <xdr:row>24</xdr:row>
      <xdr:rowOff>98958</xdr:rowOff>
    </xdr:from>
    <xdr:to>
      <xdr:col>8</xdr:col>
      <xdr:colOff>46993</xdr:colOff>
      <xdr:row>27</xdr:row>
      <xdr:rowOff>55970</xdr:rowOff>
    </xdr:to>
    <xdr:sp macro="" textlink="">
      <xdr:nvSpPr>
        <xdr:cNvPr id="65545" name="Rectangle 7">
          <a:extLst>
            <a:ext uri="{FF2B5EF4-FFF2-40B4-BE49-F238E27FC236}">
              <a16:creationId xmlns:a16="http://schemas.microsoft.com/office/drawing/2014/main" id="{4410C648-B24A-483F-AB69-2E911FC3CD47}"/>
            </a:ext>
          </a:extLst>
        </xdr:cNvPr>
        <xdr:cNvSpPr>
          <a:spLocks noChangeArrowheads="1"/>
        </xdr:cNvSpPr>
      </xdr:nvSpPr>
      <xdr:spPr bwMode="auto">
        <a:xfrm>
          <a:off x="3414193" y="4256340"/>
          <a:ext cx="2728800" cy="461277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VIC GAME STUDIOS (16%)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366193</xdr:colOff>
      <xdr:row>27</xdr:row>
      <xdr:rowOff>118231</xdr:rowOff>
    </xdr:from>
    <xdr:to>
      <xdr:col>8</xdr:col>
      <xdr:colOff>46993</xdr:colOff>
      <xdr:row>30</xdr:row>
      <xdr:rowOff>71881</xdr:rowOff>
    </xdr:to>
    <xdr:sp macro="" textlink="">
      <xdr:nvSpPr>
        <xdr:cNvPr id="65546" name="Rectangle 7">
          <a:extLst>
            <a:ext uri="{FF2B5EF4-FFF2-40B4-BE49-F238E27FC236}">
              <a16:creationId xmlns:a16="http://schemas.microsoft.com/office/drawing/2014/main" id="{4C4E9B4B-90D3-475A-B191-B503E2930311}"/>
            </a:ext>
          </a:extLst>
        </xdr:cNvPr>
        <xdr:cNvSpPr>
          <a:spLocks noChangeArrowheads="1"/>
        </xdr:cNvSpPr>
      </xdr:nvSpPr>
      <xdr:spPr bwMode="auto">
        <a:xfrm>
          <a:off x="3414193" y="4779878"/>
          <a:ext cx="2728800" cy="457915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Mistil Games (9%)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151992</xdr:colOff>
      <xdr:row>27</xdr:row>
      <xdr:rowOff>124185</xdr:rowOff>
    </xdr:from>
    <xdr:to>
      <xdr:col>3</xdr:col>
      <xdr:colOff>594792</xdr:colOff>
      <xdr:row>30</xdr:row>
      <xdr:rowOff>77835</xdr:rowOff>
    </xdr:to>
    <xdr:sp macro="" textlink="">
      <xdr:nvSpPr>
        <xdr:cNvPr id="65547" name="Rectangle 3">
          <a:extLst>
            <a:ext uri="{FF2B5EF4-FFF2-40B4-BE49-F238E27FC236}">
              <a16:creationId xmlns:a16="http://schemas.microsoft.com/office/drawing/2014/main" id="{43428245-9913-4F02-91FB-A2CA24E59486}"/>
            </a:ext>
          </a:extLst>
        </xdr:cNvPr>
        <xdr:cNvSpPr>
          <a:spLocks noChangeArrowheads="1"/>
        </xdr:cNvSpPr>
      </xdr:nvSpPr>
      <xdr:spPr bwMode="auto">
        <a:xfrm>
          <a:off x="151992" y="4785832"/>
          <a:ext cx="2728800" cy="457915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NCSOFT Service (100%)</a:t>
          </a:r>
        </a:p>
      </xdr:txBody>
    </xdr:sp>
    <xdr:clientData/>
  </xdr:twoCellAnchor>
  <xdr:twoCellAnchor>
    <xdr:from>
      <xdr:col>0</xdr:col>
      <xdr:colOff>151992</xdr:colOff>
      <xdr:row>39</xdr:row>
      <xdr:rowOff>148890</xdr:rowOff>
    </xdr:from>
    <xdr:to>
      <xdr:col>3</xdr:col>
      <xdr:colOff>594792</xdr:colOff>
      <xdr:row>42</xdr:row>
      <xdr:rowOff>48753</xdr:rowOff>
    </xdr:to>
    <xdr:sp macro="" textlink="">
      <xdr:nvSpPr>
        <xdr:cNvPr id="65548" name="Rectangle 3">
          <a:extLst>
            <a:ext uri="{FF2B5EF4-FFF2-40B4-BE49-F238E27FC236}">
              <a16:creationId xmlns:a16="http://schemas.microsoft.com/office/drawing/2014/main" id="{0AB18429-B571-4C3C-BBB6-1EC832CA0A99}"/>
            </a:ext>
          </a:extLst>
        </xdr:cNvPr>
        <xdr:cNvSpPr>
          <a:spLocks noChangeArrowheads="1"/>
        </xdr:cNvSpPr>
      </xdr:nvSpPr>
      <xdr:spPr bwMode="auto">
        <a:xfrm>
          <a:off x="151992" y="6883625"/>
          <a:ext cx="2728800" cy="460157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INDYGO Group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(67%)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151992</xdr:colOff>
      <xdr:row>42</xdr:row>
      <xdr:rowOff>112205</xdr:rowOff>
    </xdr:from>
    <xdr:to>
      <xdr:col>3</xdr:col>
      <xdr:colOff>594792</xdr:colOff>
      <xdr:row>44</xdr:row>
      <xdr:rowOff>103955</xdr:rowOff>
    </xdr:to>
    <xdr:sp macro="" textlink="">
      <xdr:nvSpPr>
        <xdr:cNvPr id="65549" name="Rectangle 3">
          <a:extLst>
            <a:ext uri="{FF2B5EF4-FFF2-40B4-BE49-F238E27FC236}">
              <a16:creationId xmlns:a16="http://schemas.microsoft.com/office/drawing/2014/main" id="{24CBB7D2-FB19-4F12-8BC8-5E10A830218E}"/>
            </a:ext>
          </a:extLst>
        </xdr:cNvPr>
        <xdr:cNvSpPr>
          <a:spLocks noChangeArrowheads="1"/>
        </xdr:cNvSpPr>
      </xdr:nvSpPr>
      <xdr:spPr bwMode="auto">
        <a:xfrm>
          <a:off x="151992" y="7407234"/>
          <a:ext cx="2728800" cy="462397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Springcomes</a:t>
          </a:r>
          <a:r>
            <a:rPr lang="ko-KR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 </a:t>
          </a: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(80%)</a:t>
          </a:r>
          <a:endParaRPr lang="ko-KR" altLang="ko-KR" sz="1100" b="0" i="0" strike="noStrike">
            <a:solidFill>
              <a:sysClr val="windowText" lastClr="000000"/>
            </a:solidFill>
            <a:latin typeface="+mn-ea"/>
            <a:ea typeface="+mn-ea"/>
            <a:cs typeface="Arial"/>
          </a:endParaRPr>
        </a:p>
      </xdr:txBody>
    </xdr:sp>
    <xdr:clientData/>
  </xdr:twoCellAnchor>
  <xdr:twoCellAnchor>
    <xdr:from>
      <xdr:col>0</xdr:col>
      <xdr:colOff>151992</xdr:colOff>
      <xdr:row>45</xdr:row>
      <xdr:rowOff>2680</xdr:rowOff>
    </xdr:from>
    <xdr:to>
      <xdr:col>3</xdr:col>
      <xdr:colOff>594792</xdr:colOff>
      <xdr:row>47</xdr:row>
      <xdr:rowOff>124418</xdr:rowOff>
    </xdr:to>
    <xdr:sp macro="" textlink="">
      <xdr:nvSpPr>
        <xdr:cNvPr id="65550" name="Rectangle 3">
          <a:extLst>
            <a:ext uri="{FF2B5EF4-FFF2-40B4-BE49-F238E27FC236}">
              <a16:creationId xmlns:a16="http://schemas.microsoft.com/office/drawing/2014/main" id="{295777E2-F208-4E28-BC06-6475C6B90301}"/>
            </a:ext>
          </a:extLst>
        </xdr:cNvPr>
        <xdr:cNvSpPr>
          <a:spLocks noChangeArrowheads="1"/>
        </xdr:cNvSpPr>
      </xdr:nvSpPr>
      <xdr:spPr bwMode="auto">
        <a:xfrm>
          <a:off x="151992" y="7936445"/>
          <a:ext cx="2728800" cy="457914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QA (100%)</a:t>
          </a:r>
        </a:p>
      </xdr:txBody>
    </xdr:sp>
    <xdr:clientData/>
  </xdr:twoCellAnchor>
  <xdr:twoCellAnchor>
    <xdr:from>
      <xdr:col>0</xdr:col>
      <xdr:colOff>151992</xdr:colOff>
      <xdr:row>48</xdr:row>
      <xdr:rowOff>23144</xdr:rowOff>
    </xdr:from>
    <xdr:to>
      <xdr:col>3</xdr:col>
      <xdr:colOff>594792</xdr:colOff>
      <xdr:row>50</xdr:row>
      <xdr:rowOff>144883</xdr:rowOff>
    </xdr:to>
    <xdr:sp macro="" textlink="">
      <xdr:nvSpPr>
        <xdr:cNvPr id="65551" name="Rectangle 3">
          <a:extLst>
            <a:ext uri="{FF2B5EF4-FFF2-40B4-BE49-F238E27FC236}">
              <a16:creationId xmlns:a16="http://schemas.microsoft.com/office/drawing/2014/main" id="{F38B5B9C-D242-465A-9075-0E1C2F60FBC2}"/>
            </a:ext>
          </a:extLst>
        </xdr:cNvPr>
        <xdr:cNvSpPr>
          <a:spLocks noChangeArrowheads="1"/>
        </xdr:cNvSpPr>
      </xdr:nvSpPr>
      <xdr:spPr bwMode="auto">
        <a:xfrm>
          <a:off x="151992" y="8461173"/>
          <a:ext cx="2728800" cy="457916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IDS (100%)</a:t>
          </a:r>
        </a:p>
      </xdr:txBody>
    </xdr:sp>
    <xdr:clientData/>
  </xdr:twoCellAnchor>
  <xdr:twoCellAnchor>
    <xdr:from>
      <xdr:col>0</xdr:col>
      <xdr:colOff>151992</xdr:colOff>
      <xdr:row>51</xdr:row>
      <xdr:rowOff>43609</xdr:rowOff>
    </xdr:from>
    <xdr:to>
      <xdr:col>3</xdr:col>
      <xdr:colOff>594792</xdr:colOff>
      <xdr:row>53</xdr:row>
      <xdr:rowOff>165347</xdr:rowOff>
    </xdr:to>
    <xdr:sp macro="" textlink="">
      <xdr:nvSpPr>
        <xdr:cNvPr id="65552" name="Rectangle 3">
          <a:extLst>
            <a:ext uri="{FF2B5EF4-FFF2-40B4-BE49-F238E27FC236}">
              <a16:creationId xmlns:a16="http://schemas.microsoft.com/office/drawing/2014/main" id="{38A2F24C-CB60-4358-8838-C3C9D3CB4304}"/>
            </a:ext>
          </a:extLst>
        </xdr:cNvPr>
        <xdr:cNvSpPr>
          <a:spLocks noChangeArrowheads="1"/>
        </xdr:cNvSpPr>
      </xdr:nvSpPr>
      <xdr:spPr bwMode="auto">
        <a:xfrm>
          <a:off x="151992" y="8985903"/>
          <a:ext cx="2728800" cy="457915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FirstSpark Games (100%)</a:t>
          </a:r>
        </a:p>
      </xdr:txBody>
    </xdr:sp>
    <xdr:clientData/>
  </xdr:twoCellAnchor>
  <xdr:twoCellAnchor>
    <xdr:from>
      <xdr:col>0</xdr:col>
      <xdr:colOff>151992</xdr:colOff>
      <xdr:row>54</xdr:row>
      <xdr:rowOff>64072</xdr:rowOff>
    </xdr:from>
    <xdr:to>
      <xdr:col>3</xdr:col>
      <xdr:colOff>594792</xdr:colOff>
      <xdr:row>57</xdr:row>
      <xdr:rowOff>17721</xdr:rowOff>
    </xdr:to>
    <xdr:sp macro="" textlink="">
      <xdr:nvSpPr>
        <xdr:cNvPr id="65553" name="Rectangle 3">
          <a:extLst>
            <a:ext uri="{FF2B5EF4-FFF2-40B4-BE49-F238E27FC236}">
              <a16:creationId xmlns:a16="http://schemas.microsoft.com/office/drawing/2014/main" id="{9FC32946-358E-4A98-BE3A-0A2B1CEEC62F}"/>
            </a:ext>
          </a:extLst>
        </xdr:cNvPr>
        <xdr:cNvSpPr>
          <a:spLocks noChangeArrowheads="1"/>
        </xdr:cNvSpPr>
      </xdr:nvSpPr>
      <xdr:spPr bwMode="auto">
        <a:xfrm>
          <a:off x="151992" y="9510631"/>
          <a:ext cx="2728800" cy="457914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BigFire Games (100%)</a:t>
          </a:r>
        </a:p>
      </xdr:txBody>
    </xdr:sp>
    <xdr:clientData/>
  </xdr:twoCellAnchor>
  <xdr:twoCellAnchor>
    <xdr:from>
      <xdr:col>4</xdr:col>
      <xdr:colOff>366193</xdr:colOff>
      <xdr:row>30</xdr:row>
      <xdr:rowOff>137504</xdr:rowOff>
    </xdr:from>
    <xdr:to>
      <xdr:col>8</xdr:col>
      <xdr:colOff>46993</xdr:colOff>
      <xdr:row>33</xdr:row>
      <xdr:rowOff>91153</xdr:rowOff>
    </xdr:to>
    <xdr:sp macro="" textlink="">
      <xdr:nvSpPr>
        <xdr:cNvPr id="65554" name="Rectangle 7">
          <a:extLst>
            <a:ext uri="{FF2B5EF4-FFF2-40B4-BE49-F238E27FC236}">
              <a16:creationId xmlns:a16="http://schemas.microsoft.com/office/drawing/2014/main" id="{EB05D264-60BE-4CBC-8747-58F5496A9182}"/>
            </a:ext>
          </a:extLst>
        </xdr:cNvPr>
        <xdr:cNvSpPr>
          <a:spLocks noChangeArrowheads="1"/>
        </xdr:cNvSpPr>
      </xdr:nvSpPr>
      <xdr:spPr bwMode="auto">
        <a:xfrm>
          <a:off x="3414193" y="5303416"/>
          <a:ext cx="2728800" cy="457913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Virtual Alchemy (11%)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366193</xdr:colOff>
      <xdr:row>33</xdr:row>
      <xdr:rowOff>156776</xdr:rowOff>
    </xdr:from>
    <xdr:to>
      <xdr:col>8</xdr:col>
      <xdr:colOff>46993</xdr:colOff>
      <xdr:row>36</xdr:row>
      <xdr:rowOff>108045</xdr:rowOff>
    </xdr:to>
    <xdr:sp macro="" textlink="">
      <xdr:nvSpPr>
        <xdr:cNvPr id="65555" name="Rectangle 7">
          <a:extLst>
            <a:ext uri="{FF2B5EF4-FFF2-40B4-BE49-F238E27FC236}">
              <a16:creationId xmlns:a16="http://schemas.microsoft.com/office/drawing/2014/main" id="{9669D1D7-A602-440D-BA35-EE8E68896E50}"/>
            </a:ext>
          </a:extLst>
        </xdr:cNvPr>
        <xdr:cNvSpPr>
          <a:spLocks noChangeArrowheads="1"/>
        </xdr:cNvSpPr>
      </xdr:nvSpPr>
      <xdr:spPr bwMode="auto">
        <a:xfrm>
          <a:off x="3414193" y="5826952"/>
          <a:ext cx="2728800" cy="455534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DEXAR Studio (10%)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366193</xdr:colOff>
      <xdr:row>36</xdr:row>
      <xdr:rowOff>173671</xdr:rowOff>
    </xdr:from>
    <xdr:to>
      <xdr:col>8</xdr:col>
      <xdr:colOff>46993</xdr:colOff>
      <xdr:row>39</xdr:row>
      <xdr:rowOff>82076</xdr:rowOff>
    </xdr:to>
    <xdr:sp macro="" textlink="">
      <xdr:nvSpPr>
        <xdr:cNvPr id="65556" name="Rectangle 7">
          <a:extLst>
            <a:ext uri="{FF2B5EF4-FFF2-40B4-BE49-F238E27FC236}">
              <a16:creationId xmlns:a16="http://schemas.microsoft.com/office/drawing/2014/main" id="{30C5ABBE-37A1-4094-90F6-E14413FB680F}"/>
            </a:ext>
          </a:extLst>
        </xdr:cNvPr>
        <xdr:cNvSpPr>
          <a:spLocks noChangeArrowheads="1"/>
        </xdr:cNvSpPr>
      </xdr:nvSpPr>
      <xdr:spPr bwMode="auto">
        <a:xfrm>
          <a:off x="3414193" y="6348112"/>
          <a:ext cx="2728800" cy="468699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Dynamis One (9%)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363812</xdr:colOff>
      <xdr:row>39</xdr:row>
      <xdr:rowOff>154281</xdr:rowOff>
    </xdr:from>
    <xdr:to>
      <xdr:col>8</xdr:col>
      <xdr:colOff>44612</xdr:colOff>
      <xdr:row>42</xdr:row>
      <xdr:rowOff>54143</xdr:rowOff>
    </xdr:to>
    <xdr:sp macro="" textlink="">
      <xdr:nvSpPr>
        <xdr:cNvPr id="65557" name="Rectangle 7">
          <a:extLst>
            <a:ext uri="{FF2B5EF4-FFF2-40B4-BE49-F238E27FC236}">
              <a16:creationId xmlns:a16="http://schemas.microsoft.com/office/drawing/2014/main" id="{7E32EF35-83F0-4886-B049-FBA4242CCB75}"/>
            </a:ext>
          </a:extLst>
        </xdr:cNvPr>
        <xdr:cNvSpPr>
          <a:spLocks noChangeArrowheads="1"/>
        </xdr:cNvSpPr>
      </xdr:nvSpPr>
      <xdr:spPr bwMode="auto">
        <a:xfrm>
          <a:off x="3411812" y="6889016"/>
          <a:ext cx="2728800" cy="460156"/>
        </a:xfrm>
        <a:prstGeom prst="rect">
          <a:avLst/>
        </a:prstGeom>
        <a:solidFill>
          <a:srgbClr val="96D2F3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300"/>
            </a:lnSpc>
            <a:defRPr sz="1000"/>
          </a:pPr>
          <a:r>
            <a:rPr lang="en-US" altLang="ko-KR" sz="1100">
              <a:solidFill>
                <a:sysClr val="windowText" lastClr="000000"/>
              </a:solidFill>
              <a:effectLst/>
              <a:latin typeface="+mn-ea"/>
              <a:ea typeface="+mn-ea"/>
              <a:cs typeface="+mn-cs"/>
            </a:rPr>
            <a:t>Emptyvessel (13%)</a:t>
          </a:r>
          <a:endParaRPr lang="ko-KR" altLang="ko-KR" sz="1100">
            <a:solidFill>
              <a:sysClr val="windowText" lastClr="000000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138385</xdr:colOff>
      <xdr:row>57</xdr:row>
      <xdr:rowOff>88945</xdr:rowOff>
    </xdr:from>
    <xdr:to>
      <xdr:col>3</xdr:col>
      <xdr:colOff>581185</xdr:colOff>
      <xdr:row>60</xdr:row>
      <xdr:rowOff>45957</xdr:rowOff>
    </xdr:to>
    <xdr:sp macro="" textlink="">
      <xdr:nvSpPr>
        <xdr:cNvPr id="65558" name="Rectangle 3">
          <a:extLst>
            <a:ext uri="{FF2B5EF4-FFF2-40B4-BE49-F238E27FC236}">
              <a16:creationId xmlns:a16="http://schemas.microsoft.com/office/drawing/2014/main" id="{516E19F1-4CBA-44B4-8D33-A9790C8D10E1}"/>
            </a:ext>
          </a:extLst>
        </xdr:cNvPr>
        <xdr:cNvSpPr>
          <a:spLocks noChangeArrowheads="1"/>
        </xdr:cNvSpPr>
      </xdr:nvSpPr>
      <xdr:spPr bwMode="auto">
        <a:xfrm>
          <a:off x="138385" y="10039769"/>
          <a:ext cx="2728800" cy="461276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NC AI (100%)</a:t>
          </a:r>
        </a:p>
      </xdr:txBody>
    </xdr:sp>
    <xdr:clientData/>
  </xdr:twoCellAnchor>
  <xdr:twoCellAnchor>
    <xdr:from>
      <xdr:col>0</xdr:col>
      <xdr:colOff>133350</xdr:colOff>
      <xdr:row>60</xdr:row>
      <xdr:rowOff>108697</xdr:rowOff>
    </xdr:from>
    <xdr:to>
      <xdr:col>3</xdr:col>
      <xdr:colOff>576150</xdr:colOff>
      <xdr:row>63</xdr:row>
      <xdr:rowOff>65709</xdr:rowOff>
    </xdr:to>
    <xdr:sp macro="" textlink="">
      <xdr:nvSpPr>
        <xdr:cNvPr id="65559" name="Rectangle 3">
          <a:extLst>
            <a:ext uri="{FF2B5EF4-FFF2-40B4-BE49-F238E27FC236}">
              <a16:creationId xmlns:a16="http://schemas.microsoft.com/office/drawing/2014/main" id="{9F015341-B9A9-43A1-A189-1439E3B67EE0}"/>
            </a:ext>
          </a:extLst>
        </xdr:cNvPr>
        <xdr:cNvSpPr>
          <a:spLocks noChangeArrowheads="1"/>
        </xdr:cNvSpPr>
      </xdr:nvSpPr>
      <xdr:spPr bwMode="auto">
        <a:xfrm>
          <a:off x="133350" y="10563785"/>
          <a:ext cx="2728800" cy="461277"/>
        </a:xfrm>
        <a:prstGeom prst="rect">
          <a:avLst/>
        </a:prstGeom>
        <a:solidFill>
          <a:srgbClr val="64BCEA"/>
        </a:solidFill>
        <a:ln>
          <a:solidFill>
            <a:schemeClr val="bg2">
              <a:lumMod val="10000"/>
            </a:schemeClr>
          </a:solidFill>
          <a:headEnd/>
          <a:tailEnd/>
        </a:ln>
        <a:effectLst/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ctr" upright="1"/>
        <a:lstStyle/>
        <a:p>
          <a:pPr marL="0" indent="0" algn="ctr" rtl="0">
            <a:lnSpc>
              <a:spcPts val="1100"/>
            </a:lnSpc>
            <a:defRPr sz="1000"/>
          </a:pPr>
          <a:r>
            <a:rPr lang="en-US" altLang="ko-KR" sz="1100" b="0" i="0" strike="noStrike">
              <a:solidFill>
                <a:sysClr val="windowText" lastClr="000000"/>
              </a:solidFill>
              <a:latin typeface="+mn-ea"/>
              <a:ea typeface="+mn-ea"/>
              <a:cs typeface="Arial"/>
            </a:rPr>
            <a:t>Ludius Games (100%)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실행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Lineage@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B9E01-0212-4CAC-8D25-1E9A1C149082}">
  <sheetPr codeName="Sheet1">
    <pageSetUpPr fitToPage="1"/>
  </sheetPr>
  <dimension ref="A1"/>
  <sheetViews>
    <sheetView showGridLines="0" tabSelected="1" view="pageBreakPreview" zoomScaleNormal="100" zoomScaleSheetLayoutView="100" workbookViewId="0"/>
  </sheetViews>
  <sheetFormatPr defaultColWidth="14.109375" defaultRowHeight="14.25" x14ac:dyDescent="0.2"/>
  <cols>
    <col min="1" max="16384" width="14.109375" style="141"/>
  </cols>
  <sheetData/>
  <phoneticPr fontId="3" type="noConversion"/>
  <printOptions horizontalCentered="1" verticalCentered="1"/>
  <pageMargins left="0.23622047244094491" right="0.3937007874015748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2F38E-11F4-4364-9996-E1BD616B0E36}">
  <sheetPr codeName="Sheet2">
    <pageSetUpPr fitToPage="1"/>
  </sheetPr>
  <dimension ref="A1:I44"/>
  <sheetViews>
    <sheetView showGridLines="0" zoomScaleNormal="100" zoomScaleSheetLayoutView="85" workbookViewId="0"/>
  </sheetViews>
  <sheetFormatPr defaultRowHeight="17.25" x14ac:dyDescent="0.35"/>
  <cols>
    <col min="1" max="8" width="8.88671875" style="76"/>
    <col min="9" max="9" width="2.88671875" style="76" customWidth="1"/>
    <col min="10" max="16384" width="8.88671875" style="76"/>
  </cols>
  <sheetData>
    <row r="1" spans="1:9" x14ac:dyDescent="0.35">
      <c r="A1" s="75"/>
      <c r="B1" s="75"/>
      <c r="C1" s="75"/>
      <c r="D1" s="75"/>
      <c r="E1" s="75"/>
      <c r="F1" s="75"/>
      <c r="G1" s="75"/>
      <c r="H1" s="75"/>
      <c r="I1" s="75"/>
    </row>
    <row r="2" spans="1:9" x14ac:dyDescent="0.35">
      <c r="A2" s="75"/>
      <c r="B2" s="75"/>
      <c r="C2" s="75"/>
      <c r="D2" s="75"/>
      <c r="E2" s="75"/>
      <c r="F2" s="75"/>
      <c r="G2" s="75"/>
      <c r="H2" s="75"/>
      <c r="I2" s="75"/>
    </row>
    <row r="3" spans="1:9" s="78" customFormat="1" ht="28.5" x14ac:dyDescent="0.55000000000000004">
      <c r="A3" s="77"/>
      <c r="B3" s="77"/>
      <c r="C3" s="133" t="s">
        <v>272</v>
      </c>
      <c r="D3" s="134"/>
      <c r="E3" s="134"/>
      <c r="F3" s="134"/>
      <c r="G3" s="135"/>
      <c r="H3" s="77"/>
      <c r="I3" s="77"/>
    </row>
    <row r="4" spans="1:9" x14ac:dyDescent="0.35">
      <c r="A4" s="79"/>
      <c r="B4" s="79"/>
      <c r="C4" s="79"/>
      <c r="D4" s="79"/>
      <c r="E4" s="79"/>
      <c r="F4" s="79"/>
      <c r="G4" s="79"/>
      <c r="H4" s="79"/>
      <c r="I4" s="79"/>
    </row>
    <row r="5" spans="1:9" x14ac:dyDescent="0.35">
      <c r="A5" s="79"/>
      <c r="B5" s="79"/>
      <c r="C5" s="79"/>
      <c r="D5" s="79"/>
      <c r="E5" s="79"/>
      <c r="F5" s="79"/>
      <c r="G5" s="79"/>
      <c r="H5" s="79"/>
      <c r="I5" s="79"/>
    </row>
    <row r="6" spans="1:9" x14ac:dyDescent="0.35">
      <c r="A6" s="79"/>
      <c r="B6" s="79"/>
      <c r="C6" s="79"/>
      <c r="D6" s="79"/>
      <c r="E6" s="79"/>
      <c r="F6" s="79"/>
      <c r="G6" s="79"/>
      <c r="H6" s="79"/>
      <c r="I6" s="79"/>
    </row>
    <row r="7" spans="1:9" x14ac:dyDescent="0.35">
      <c r="A7" s="79"/>
      <c r="B7" s="79"/>
      <c r="C7" s="79"/>
      <c r="D7" s="79"/>
      <c r="E7" s="79"/>
      <c r="F7" s="79"/>
      <c r="G7" s="79"/>
      <c r="H7" s="79"/>
      <c r="I7" s="79"/>
    </row>
    <row r="8" spans="1:9" x14ac:dyDescent="0.35">
      <c r="A8" s="79"/>
      <c r="B8" s="79"/>
      <c r="C8" s="79"/>
      <c r="D8" s="79"/>
      <c r="E8" s="79"/>
      <c r="F8" s="79"/>
      <c r="G8" s="79"/>
      <c r="H8" s="79"/>
      <c r="I8" s="79"/>
    </row>
    <row r="9" spans="1:9" x14ac:dyDescent="0.35">
      <c r="A9" s="79"/>
      <c r="B9" s="79"/>
      <c r="C9" s="79"/>
      <c r="D9" s="79"/>
      <c r="E9" s="79"/>
      <c r="F9" s="79"/>
      <c r="G9" s="79"/>
      <c r="H9" s="79"/>
      <c r="I9" s="79"/>
    </row>
    <row r="10" spans="1:9" x14ac:dyDescent="0.35">
      <c r="A10" s="79"/>
      <c r="B10" s="79"/>
      <c r="C10" s="79"/>
      <c r="D10" s="79"/>
      <c r="E10" s="79"/>
      <c r="F10" s="79"/>
      <c r="G10" s="79"/>
      <c r="H10" s="79"/>
      <c r="I10" s="79"/>
    </row>
    <row r="11" spans="1:9" x14ac:dyDescent="0.35">
      <c r="A11" s="79"/>
      <c r="B11" s="79"/>
      <c r="C11" s="79"/>
      <c r="D11" s="79"/>
      <c r="E11" s="79"/>
      <c r="F11" s="79"/>
      <c r="G11" s="79"/>
      <c r="H11" s="79"/>
      <c r="I11" s="79"/>
    </row>
    <row r="12" spans="1:9" x14ac:dyDescent="0.35">
      <c r="A12" s="79"/>
      <c r="B12" s="79"/>
      <c r="C12" s="79"/>
      <c r="D12" s="79"/>
      <c r="E12" s="79"/>
      <c r="F12" s="79"/>
      <c r="G12" s="79"/>
      <c r="H12" s="79"/>
      <c r="I12" s="79"/>
    </row>
    <row r="13" spans="1:9" x14ac:dyDescent="0.35">
      <c r="A13" s="79"/>
      <c r="B13" s="79"/>
      <c r="C13" s="79"/>
      <c r="D13" s="79"/>
      <c r="E13" s="79"/>
      <c r="F13" s="79"/>
      <c r="G13" s="79"/>
      <c r="H13" s="79"/>
      <c r="I13" s="79"/>
    </row>
    <row r="14" spans="1:9" x14ac:dyDescent="0.35">
      <c r="A14" s="79"/>
      <c r="B14" s="79"/>
      <c r="C14" s="79"/>
      <c r="D14" s="79"/>
      <c r="E14" s="79"/>
      <c r="F14" s="79"/>
      <c r="G14" s="79"/>
      <c r="H14" s="79"/>
      <c r="I14" s="79"/>
    </row>
    <row r="15" spans="1:9" x14ac:dyDescent="0.35">
      <c r="A15" s="79"/>
      <c r="B15" s="79"/>
      <c r="C15" s="79"/>
      <c r="D15" s="79"/>
      <c r="E15" s="79"/>
      <c r="F15" s="79"/>
      <c r="G15" s="79"/>
      <c r="H15" s="79"/>
      <c r="I15" s="79"/>
    </row>
    <row r="16" spans="1:9" x14ac:dyDescent="0.35">
      <c r="A16" s="79"/>
      <c r="B16" s="79"/>
      <c r="C16" s="79"/>
      <c r="D16" s="79"/>
      <c r="E16" s="79"/>
      <c r="F16" s="79"/>
      <c r="G16" s="79"/>
      <c r="H16" s="79"/>
      <c r="I16" s="79"/>
    </row>
    <row r="17" spans="1:9" x14ac:dyDescent="0.35">
      <c r="A17" s="79"/>
      <c r="B17" s="79"/>
      <c r="C17" s="79"/>
      <c r="D17" s="79"/>
      <c r="E17" s="79"/>
      <c r="F17" s="79"/>
      <c r="G17" s="79"/>
      <c r="H17" s="79"/>
      <c r="I17" s="79"/>
    </row>
    <row r="18" spans="1:9" x14ac:dyDescent="0.35">
      <c r="A18" s="79"/>
      <c r="B18" s="79"/>
      <c r="C18" s="79"/>
      <c r="D18" s="79"/>
      <c r="E18" s="79"/>
      <c r="F18" s="79"/>
      <c r="G18" s="79"/>
      <c r="H18" s="79"/>
      <c r="I18" s="79"/>
    </row>
    <row r="19" spans="1:9" x14ac:dyDescent="0.35">
      <c r="A19" s="79"/>
      <c r="B19" s="79"/>
      <c r="C19" s="79"/>
      <c r="D19" s="79"/>
      <c r="E19" s="79"/>
      <c r="F19" s="79"/>
      <c r="G19" s="79"/>
      <c r="H19" s="79"/>
      <c r="I19" s="79"/>
    </row>
    <row r="20" spans="1:9" x14ac:dyDescent="0.35">
      <c r="A20" s="79"/>
      <c r="B20" s="79"/>
      <c r="C20" s="79"/>
      <c r="D20" s="79"/>
      <c r="E20" s="79"/>
      <c r="F20" s="79"/>
      <c r="G20" s="79"/>
      <c r="H20" s="79"/>
      <c r="I20" s="79"/>
    </row>
    <row r="21" spans="1:9" x14ac:dyDescent="0.35">
      <c r="A21" s="79"/>
      <c r="B21" s="79"/>
      <c r="C21" s="79"/>
      <c r="D21" s="79"/>
      <c r="E21" s="79"/>
      <c r="F21" s="79"/>
      <c r="G21" s="79"/>
      <c r="H21" s="79"/>
      <c r="I21" s="79"/>
    </row>
    <row r="22" spans="1:9" x14ac:dyDescent="0.35">
      <c r="A22" s="79"/>
      <c r="B22" s="79"/>
      <c r="C22" s="79"/>
      <c r="D22" s="79"/>
      <c r="E22" s="79"/>
      <c r="F22" s="79"/>
      <c r="G22" s="79"/>
      <c r="H22" s="79"/>
      <c r="I22" s="79"/>
    </row>
    <row r="23" spans="1:9" x14ac:dyDescent="0.35">
      <c r="A23" s="79"/>
      <c r="B23" s="79"/>
      <c r="C23" s="79"/>
      <c r="D23" s="79"/>
      <c r="E23" s="79"/>
      <c r="F23" s="79"/>
      <c r="G23" s="79"/>
      <c r="H23" s="79"/>
      <c r="I23" s="79"/>
    </row>
    <row r="24" spans="1:9" x14ac:dyDescent="0.35">
      <c r="A24" s="79"/>
      <c r="B24" s="79"/>
      <c r="C24" s="79"/>
      <c r="D24" s="79"/>
      <c r="E24" s="79"/>
      <c r="F24" s="79"/>
      <c r="G24" s="79"/>
      <c r="H24" s="79"/>
      <c r="I24" s="79"/>
    </row>
    <row r="25" spans="1:9" x14ac:dyDescent="0.35">
      <c r="A25" s="79"/>
      <c r="B25" s="79"/>
      <c r="C25" s="79"/>
      <c r="D25" s="79"/>
      <c r="E25" s="79"/>
      <c r="F25" s="79"/>
      <c r="G25" s="79"/>
      <c r="H25" s="79"/>
      <c r="I25" s="79"/>
    </row>
    <row r="26" spans="1:9" x14ac:dyDescent="0.35">
      <c r="A26" s="79"/>
      <c r="B26" s="79"/>
      <c r="C26" s="79"/>
      <c r="D26" s="79"/>
      <c r="E26" s="79"/>
      <c r="F26" s="79"/>
      <c r="G26" s="79"/>
      <c r="H26" s="79"/>
      <c r="I26" s="79"/>
    </row>
    <row r="27" spans="1:9" x14ac:dyDescent="0.35">
      <c r="A27" s="75"/>
      <c r="B27" s="75"/>
      <c r="C27" s="75"/>
      <c r="D27" s="75"/>
      <c r="E27" s="75"/>
      <c r="F27" s="75"/>
      <c r="G27" s="75"/>
      <c r="H27" s="75"/>
      <c r="I27" s="75"/>
    </row>
    <row r="28" spans="1:9" x14ac:dyDescent="0.35">
      <c r="A28" s="75"/>
      <c r="B28" s="75"/>
      <c r="C28" s="75"/>
      <c r="D28" s="75"/>
      <c r="E28" s="75"/>
      <c r="F28" s="75"/>
      <c r="G28" s="75"/>
      <c r="H28" s="75"/>
      <c r="I28" s="75"/>
    </row>
    <row r="29" spans="1:9" x14ac:dyDescent="0.35">
      <c r="A29" s="75"/>
      <c r="B29" s="75"/>
      <c r="C29" s="75"/>
      <c r="D29" s="75"/>
      <c r="E29" s="75"/>
      <c r="F29" s="75"/>
      <c r="G29" s="75"/>
      <c r="H29" s="75"/>
      <c r="I29" s="75"/>
    </row>
    <row r="30" spans="1:9" x14ac:dyDescent="0.35">
      <c r="A30" s="75"/>
      <c r="B30" s="75"/>
      <c r="C30" s="75"/>
      <c r="D30" s="75"/>
      <c r="E30" s="75"/>
      <c r="F30" s="75"/>
      <c r="G30" s="75"/>
      <c r="H30" s="75"/>
      <c r="I30" s="75"/>
    </row>
    <row r="31" spans="1:9" x14ac:dyDescent="0.35">
      <c r="A31" s="75"/>
      <c r="B31" s="75"/>
      <c r="C31" s="75"/>
      <c r="D31" s="75"/>
      <c r="E31" s="75"/>
      <c r="F31" s="75"/>
      <c r="G31" s="75"/>
      <c r="H31" s="75"/>
      <c r="I31" s="75"/>
    </row>
    <row r="32" spans="1:9" x14ac:dyDescent="0.35">
      <c r="A32" s="75"/>
      <c r="B32" s="75"/>
      <c r="C32" s="75"/>
      <c r="D32" s="75"/>
      <c r="E32" s="75"/>
      <c r="F32" s="75"/>
      <c r="G32" s="75"/>
      <c r="H32" s="75"/>
      <c r="I32" s="75"/>
    </row>
    <row r="33" spans="1:9" x14ac:dyDescent="0.35">
      <c r="A33" s="75"/>
      <c r="B33" s="75"/>
      <c r="C33" s="75"/>
      <c r="D33" s="75"/>
      <c r="E33" s="75"/>
      <c r="F33" s="75"/>
      <c r="G33" s="75"/>
      <c r="H33" s="75"/>
      <c r="I33" s="75"/>
    </row>
    <row r="34" spans="1:9" x14ac:dyDescent="0.35">
      <c r="A34" s="75"/>
      <c r="B34" s="75"/>
      <c r="C34" s="75"/>
      <c r="D34" s="75"/>
      <c r="E34" s="75"/>
      <c r="F34" s="75"/>
      <c r="G34" s="75"/>
      <c r="H34" s="75"/>
      <c r="I34" s="75"/>
    </row>
    <row r="35" spans="1:9" x14ac:dyDescent="0.35">
      <c r="A35" s="75"/>
      <c r="B35" s="75"/>
      <c r="C35" s="75"/>
      <c r="D35" s="75"/>
      <c r="E35" s="75"/>
      <c r="F35" s="75"/>
      <c r="G35" s="75"/>
      <c r="H35" s="75"/>
      <c r="I35" s="75"/>
    </row>
    <row r="36" spans="1:9" x14ac:dyDescent="0.35">
      <c r="A36" s="75"/>
      <c r="B36" s="75"/>
      <c r="C36" s="75"/>
      <c r="D36" s="75"/>
      <c r="E36" s="75"/>
      <c r="F36" s="75"/>
      <c r="G36" s="75"/>
      <c r="H36" s="75"/>
      <c r="I36" s="75"/>
    </row>
    <row r="37" spans="1:9" ht="18" customHeight="1" x14ac:dyDescent="0.35">
      <c r="A37" s="75"/>
      <c r="B37" s="75"/>
      <c r="C37" s="75"/>
      <c r="D37" s="75"/>
      <c r="E37" s="75"/>
      <c r="F37" s="75"/>
      <c r="G37" s="75"/>
      <c r="H37" s="75"/>
      <c r="I37" s="75"/>
    </row>
    <row r="38" spans="1:9" x14ac:dyDescent="0.35">
      <c r="A38" s="75"/>
      <c r="B38" s="75"/>
      <c r="C38" s="75"/>
      <c r="D38" s="75"/>
      <c r="E38" s="75"/>
      <c r="F38" s="75"/>
      <c r="G38" s="75"/>
      <c r="H38" s="75"/>
      <c r="I38" s="75"/>
    </row>
    <row r="39" spans="1:9" x14ac:dyDescent="0.35">
      <c r="A39" s="75"/>
      <c r="B39" s="75"/>
      <c r="C39" s="75"/>
      <c r="D39" s="75"/>
      <c r="E39" s="75"/>
      <c r="F39" s="75"/>
      <c r="G39" s="75"/>
      <c r="H39" s="75"/>
      <c r="I39" s="75"/>
    </row>
    <row r="40" spans="1:9" ht="18" customHeight="1" x14ac:dyDescent="0.35">
      <c r="A40" s="75"/>
      <c r="B40" s="75"/>
      <c r="C40" s="75"/>
      <c r="D40" s="75"/>
      <c r="E40" s="75"/>
      <c r="F40" s="75"/>
      <c r="G40" s="75"/>
      <c r="H40" s="75"/>
      <c r="I40" s="75"/>
    </row>
    <row r="41" spans="1:9" x14ac:dyDescent="0.35">
      <c r="A41" s="75"/>
      <c r="B41" s="75"/>
      <c r="C41" s="75"/>
      <c r="D41" s="75"/>
      <c r="E41" s="75"/>
      <c r="F41" s="75"/>
      <c r="G41" s="75"/>
      <c r="H41" s="75"/>
      <c r="I41" s="75"/>
    </row>
    <row r="42" spans="1:9" x14ac:dyDescent="0.35">
      <c r="A42" s="75"/>
      <c r="B42" s="75"/>
      <c r="C42" s="75"/>
      <c r="D42" s="75"/>
      <c r="E42" s="75"/>
      <c r="F42" s="75"/>
      <c r="G42" s="75"/>
      <c r="H42" s="75"/>
      <c r="I42" s="75"/>
    </row>
    <row r="43" spans="1:9" x14ac:dyDescent="0.35">
      <c r="A43" s="75"/>
      <c r="B43" s="75"/>
      <c r="C43" s="75"/>
      <c r="D43" s="75"/>
      <c r="E43" s="75"/>
      <c r="F43" s="75"/>
      <c r="G43" s="75"/>
      <c r="H43" s="75"/>
      <c r="I43" s="75"/>
    </row>
    <row r="44" spans="1:9" ht="24" customHeight="1" x14ac:dyDescent="0.35">
      <c r="A44" s="75"/>
      <c r="B44" s="75"/>
      <c r="C44" s="75"/>
      <c r="D44" s="75"/>
      <c r="E44" s="75"/>
      <c r="F44" s="75"/>
      <c r="G44" s="75"/>
      <c r="H44" s="75"/>
      <c r="I44" s="75"/>
    </row>
  </sheetData>
  <phoneticPr fontId="3" type="noConversion"/>
  <printOptions horizontalCentered="1"/>
  <pageMargins left="0.23622047244094491" right="0.39370078740157483" top="0.19685039370078741" bottom="0.98425196850393704" header="0.51181102362204722" footer="0.51181102362204722"/>
  <pageSetup paperSize="9" scale="1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C7838-CF07-4142-A196-2AAB958A7B63}">
  <sheetPr codeName="Sheet3">
    <pageSetUpPr fitToPage="1"/>
  </sheetPr>
  <dimension ref="B1:R72"/>
  <sheetViews>
    <sheetView showGridLines="0" zoomScaleNormal="100" zoomScaleSheetLayoutView="85" workbookViewId="0"/>
  </sheetViews>
  <sheetFormatPr defaultRowHeight="12.75" x14ac:dyDescent="0.2"/>
  <cols>
    <col min="1" max="1" width="3.109375" style="57" customWidth="1"/>
    <col min="2" max="2" width="3.5546875" style="57" customWidth="1"/>
    <col min="3" max="3" width="4.77734375" style="74" customWidth="1"/>
    <col min="4" max="4" width="2.77734375" style="49" customWidth="1"/>
    <col min="5" max="5" width="39" style="57" bestFit="1" customWidth="1"/>
    <col min="6" max="7" width="26.6640625" style="51" customWidth="1"/>
    <col min="8" max="8" width="2.77734375" style="51" customWidth="1"/>
    <col min="9" max="10" width="8.88671875" style="57"/>
    <col min="11" max="11" width="21.88671875" style="57" customWidth="1"/>
    <col min="12" max="12" width="13.33203125" style="57" customWidth="1"/>
    <col min="13" max="13" width="14.33203125" style="57" customWidth="1"/>
    <col min="14" max="14" width="8.88671875" style="57"/>
    <col min="15" max="15" width="16" style="57" customWidth="1"/>
    <col min="16" max="16384" width="8.88671875" style="57"/>
  </cols>
  <sheetData>
    <row r="1" spans="2:18" s="18" customFormat="1" x14ac:dyDescent="0.2">
      <c r="C1" s="60"/>
      <c r="D1" s="17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2:18" s="18" customFormat="1" ht="15.75" x14ac:dyDescent="0.2">
      <c r="B2" s="226" t="s">
        <v>76</v>
      </c>
      <c r="C2" s="226"/>
      <c r="D2" s="226"/>
      <c r="E2" s="226"/>
      <c r="F2" s="226"/>
      <c r="G2" s="226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spans="2:18" s="18" customFormat="1" x14ac:dyDescent="0.2">
      <c r="B3" s="227" t="s">
        <v>273</v>
      </c>
      <c r="C3" s="227"/>
      <c r="D3" s="227"/>
      <c r="E3" s="227"/>
      <c r="F3" s="227"/>
      <c r="G3" s="227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2:18" s="18" customFormat="1" x14ac:dyDescent="0.2">
      <c r="B4" s="221"/>
      <c r="C4" s="221"/>
      <c r="D4" s="221"/>
      <c r="E4" s="221"/>
      <c r="F4" s="221"/>
      <c r="G4" s="221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</row>
    <row r="5" spans="2:18" s="18" customFormat="1" x14ac:dyDescent="0.2">
      <c r="B5" s="61"/>
      <c r="C5" s="61"/>
      <c r="D5" s="61"/>
      <c r="E5" s="28"/>
      <c r="F5" s="62"/>
      <c r="G5" s="15" t="s">
        <v>94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</row>
    <row r="6" spans="2:18" s="18" customFormat="1" x14ac:dyDescent="0.2">
      <c r="B6" s="225" t="s">
        <v>56</v>
      </c>
      <c r="C6" s="225"/>
      <c r="D6" s="225"/>
      <c r="E6" s="225"/>
      <c r="F6" s="229" t="s">
        <v>274</v>
      </c>
      <c r="G6" s="230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2:18" s="18" customFormat="1" x14ac:dyDescent="0.2">
      <c r="B7" s="228"/>
      <c r="C7" s="228"/>
      <c r="D7" s="228"/>
      <c r="E7" s="228"/>
      <c r="F7" s="83"/>
      <c r="G7" s="83" t="s">
        <v>33</v>
      </c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spans="2:18" s="18" customFormat="1" x14ac:dyDescent="0.2">
      <c r="B8" s="61"/>
      <c r="C8" s="63"/>
      <c r="D8" s="63"/>
      <c r="E8" s="63"/>
      <c r="F8" s="40" t="s">
        <v>34</v>
      </c>
      <c r="G8" s="36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2:18" s="18" customFormat="1" x14ac:dyDescent="0.2">
      <c r="B9" s="61" t="s">
        <v>84</v>
      </c>
      <c r="C9" s="63" t="s">
        <v>282</v>
      </c>
      <c r="D9" s="63"/>
      <c r="E9" s="63"/>
      <c r="F9" s="40"/>
      <c r="G9" s="125">
        <v>2350568162102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2:18" s="18" customFormat="1" x14ac:dyDescent="0.2">
      <c r="B10" s="61"/>
      <c r="C10" s="61"/>
      <c r="D10" s="64" t="s">
        <v>35</v>
      </c>
      <c r="E10" s="62" t="s">
        <v>45</v>
      </c>
      <c r="F10" s="65"/>
      <c r="G10" s="125">
        <v>1055858195992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spans="2:18" s="18" customFormat="1" x14ac:dyDescent="0.2">
      <c r="B11" s="61"/>
      <c r="C11" s="61"/>
      <c r="D11" s="64" t="s">
        <v>1</v>
      </c>
      <c r="E11" s="62" t="s">
        <v>109</v>
      </c>
      <c r="F11" s="65"/>
      <c r="G11" s="125">
        <v>387745730051</v>
      </c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</row>
    <row r="12" spans="2:18" s="18" customFormat="1" x14ac:dyDescent="0.2">
      <c r="B12" s="61"/>
      <c r="C12" s="61"/>
      <c r="D12" s="64" t="s">
        <v>13</v>
      </c>
      <c r="E12" s="62" t="s">
        <v>284</v>
      </c>
      <c r="F12" s="65"/>
      <c r="G12" s="125">
        <v>202036794860</v>
      </c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</row>
    <row r="13" spans="2:18" s="18" customFormat="1" x14ac:dyDescent="0.2">
      <c r="B13" s="61"/>
      <c r="C13" s="61"/>
      <c r="D13" s="64" t="s">
        <v>2</v>
      </c>
      <c r="E13" s="62" t="s">
        <v>46</v>
      </c>
      <c r="F13" s="66"/>
      <c r="G13" s="125">
        <v>25426173865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2:18" s="18" customFormat="1" x14ac:dyDescent="0.2">
      <c r="B14" s="61"/>
      <c r="C14" s="61"/>
      <c r="D14" s="64" t="s">
        <v>3</v>
      </c>
      <c r="E14" s="62" t="s">
        <v>159</v>
      </c>
      <c r="F14" s="66"/>
      <c r="G14" s="125">
        <v>155918870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</row>
    <row r="15" spans="2:18" s="18" customFormat="1" x14ac:dyDescent="0.2">
      <c r="B15" s="61"/>
      <c r="C15" s="61"/>
      <c r="D15" s="64" t="s">
        <v>4</v>
      </c>
      <c r="E15" s="67" t="s">
        <v>158</v>
      </c>
      <c r="F15" s="66"/>
      <c r="G15" s="125">
        <v>640299868970</v>
      </c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 spans="2:18" s="18" customFormat="1" x14ac:dyDescent="0.2">
      <c r="B16" s="61"/>
      <c r="C16" s="61"/>
      <c r="D16" s="64" t="s">
        <v>16</v>
      </c>
      <c r="E16" s="67" t="s">
        <v>263</v>
      </c>
      <c r="F16" s="66"/>
      <c r="G16" s="132" t="s">
        <v>304</v>
      </c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</row>
    <row r="17" spans="2:18" s="18" customFormat="1" x14ac:dyDescent="0.2">
      <c r="B17" s="61"/>
      <c r="C17" s="61"/>
      <c r="D17" s="64" t="s">
        <v>17</v>
      </c>
      <c r="E17" s="21" t="s">
        <v>171</v>
      </c>
      <c r="G17" s="125">
        <v>3099938793</v>
      </c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</row>
    <row r="18" spans="2:18" s="18" customFormat="1" x14ac:dyDescent="0.2">
      <c r="B18" s="61"/>
      <c r="C18" s="61"/>
      <c r="D18" s="64" t="s">
        <v>18</v>
      </c>
      <c r="E18" s="63" t="s">
        <v>36</v>
      </c>
      <c r="F18" s="66"/>
      <c r="G18" s="125">
        <v>101942390</v>
      </c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</row>
    <row r="19" spans="2:18" s="18" customFormat="1" x14ac:dyDescent="0.2">
      <c r="B19" s="61"/>
      <c r="C19" s="61"/>
      <c r="D19" s="64" t="s">
        <v>19</v>
      </c>
      <c r="E19" s="62" t="s">
        <v>37</v>
      </c>
      <c r="F19" s="65"/>
      <c r="G19" s="125">
        <v>34623931443</v>
      </c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</row>
    <row r="20" spans="2:18" s="18" customFormat="1" x14ac:dyDescent="0.2">
      <c r="B20" s="61"/>
      <c r="C20" s="61"/>
      <c r="D20" s="64" t="s">
        <v>5</v>
      </c>
      <c r="E20" s="62" t="s">
        <v>48</v>
      </c>
      <c r="F20" s="35"/>
      <c r="G20" s="125">
        <v>1219666868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</row>
    <row r="21" spans="2:18" s="18" customFormat="1" x14ac:dyDescent="0.2">
      <c r="B21" s="61"/>
      <c r="C21" s="61"/>
      <c r="D21" s="64"/>
      <c r="E21" s="62"/>
      <c r="F21" s="35"/>
      <c r="G21" s="114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</row>
    <row r="22" spans="2:18" s="18" customFormat="1" x14ac:dyDescent="0.2">
      <c r="B22" s="61" t="s">
        <v>85</v>
      </c>
      <c r="C22" s="68" t="s">
        <v>283</v>
      </c>
      <c r="D22" s="61"/>
      <c r="E22" s="62"/>
      <c r="F22" s="40"/>
      <c r="G22" s="125">
        <v>2233021595116.9111</v>
      </c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</row>
    <row r="23" spans="2:18" s="18" customFormat="1" x14ac:dyDescent="0.2">
      <c r="B23" s="61"/>
      <c r="C23" s="61"/>
      <c r="D23" s="64" t="s">
        <v>15</v>
      </c>
      <c r="E23" s="62" t="s">
        <v>46</v>
      </c>
      <c r="F23" s="40"/>
      <c r="G23" s="125">
        <v>24031218909</v>
      </c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</row>
    <row r="24" spans="2:18" s="18" customFormat="1" x14ac:dyDescent="0.2">
      <c r="B24" s="61"/>
      <c r="C24" s="61"/>
      <c r="D24" s="64" t="s">
        <v>1</v>
      </c>
      <c r="E24" s="62" t="s">
        <v>47</v>
      </c>
      <c r="F24" s="40"/>
      <c r="G24" s="125">
        <v>400000000</v>
      </c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</row>
    <row r="25" spans="2:18" s="18" customFormat="1" x14ac:dyDescent="0.2">
      <c r="B25" s="61"/>
      <c r="C25" s="61"/>
      <c r="D25" s="64" t="s">
        <v>13</v>
      </c>
      <c r="E25" s="67" t="s">
        <v>137</v>
      </c>
      <c r="F25" s="40"/>
      <c r="G25" s="125">
        <v>660043658067</v>
      </c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</row>
    <row r="26" spans="2:18" s="18" customFormat="1" x14ac:dyDescent="0.2">
      <c r="B26" s="61"/>
      <c r="C26" s="61"/>
      <c r="D26" s="64" t="s">
        <v>2</v>
      </c>
      <c r="E26" s="21" t="s">
        <v>172</v>
      </c>
      <c r="F26" s="40"/>
      <c r="G26" s="126">
        <v>3843738616</v>
      </c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</row>
    <row r="27" spans="2:18" s="18" customFormat="1" x14ac:dyDescent="0.2">
      <c r="B27" s="61"/>
      <c r="C27" s="61"/>
      <c r="D27" s="64" t="s">
        <v>3</v>
      </c>
      <c r="E27" s="62" t="s">
        <v>122</v>
      </c>
      <c r="F27" s="40"/>
      <c r="G27" s="125">
        <v>66254294119</v>
      </c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</row>
    <row r="28" spans="2:18" s="18" customFormat="1" x14ac:dyDescent="0.2">
      <c r="B28" s="61"/>
      <c r="C28" s="61"/>
      <c r="D28" s="64" t="s">
        <v>4</v>
      </c>
      <c r="E28" s="62" t="s">
        <v>110</v>
      </c>
      <c r="F28" s="40"/>
      <c r="G28" s="132" t="s">
        <v>304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</row>
    <row r="29" spans="2:18" s="18" customFormat="1" x14ac:dyDescent="0.2">
      <c r="B29" s="61"/>
      <c r="C29" s="61"/>
      <c r="D29" s="64" t="s">
        <v>16</v>
      </c>
      <c r="E29" s="63" t="s">
        <v>38</v>
      </c>
      <c r="F29" s="40"/>
      <c r="G29" s="125">
        <v>1062119662125</v>
      </c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</row>
    <row r="30" spans="2:18" s="18" customFormat="1" x14ac:dyDescent="0.2">
      <c r="B30" s="61"/>
      <c r="C30" s="61"/>
      <c r="D30" s="64" t="s">
        <v>17</v>
      </c>
      <c r="E30" s="63" t="s">
        <v>78</v>
      </c>
      <c r="F30" s="40"/>
      <c r="G30" s="125">
        <v>257360350772.91086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</row>
    <row r="31" spans="2:18" s="18" customFormat="1" ht="12.75" customHeight="1" x14ac:dyDescent="0.2">
      <c r="B31" s="61"/>
      <c r="C31" s="61"/>
      <c r="D31" s="64" t="s">
        <v>18</v>
      </c>
      <c r="E31" s="62" t="s">
        <v>286</v>
      </c>
      <c r="F31" s="40"/>
      <c r="G31" s="126">
        <v>42616756451</v>
      </c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  <row r="32" spans="2:18" s="18" customFormat="1" x14ac:dyDescent="0.2">
      <c r="B32" s="61"/>
      <c r="C32" s="61"/>
      <c r="D32" s="64" t="s">
        <v>19</v>
      </c>
      <c r="E32" s="62" t="s">
        <v>119</v>
      </c>
      <c r="F32" s="40"/>
      <c r="G32" s="125">
        <v>23898133430</v>
      </c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2:18" s="18" customFormat="1" x14ac:dyDescent="0.2">
      <c r="B33" s="61"/>
      <c r="C33" s="61"/>
      <c r="D33" s="64" t="s">
        <v>5</v>
      </c>
      <c r="E33" s="62" t="s">
        <v>44</v>
      </c>
      <c r="F33" s="40"/>
      <c r="G33" s="125">
        <v>92453782627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</row>
    <row r="34" spans="2:18" s="18" customFormat="1" x14ac:dyDescent="0.2">
      <c r="B34" s="61"/>
      <c r="C34" s="61"/>
      <c r="D34" s="69"/>
      <c r="E34" s="62"/>
      <c r="F34" s="40"/>
      <c r="G34" s="10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</row>
    <row r="35" spans="2:18" s="18" customFormat="1" x14ac:dyDescent="0.2">
      <c r="B35" s="225" t="s">
        <v>39</v>
      </c>
      <c r="C35" s="225"/>
      <c r="D35" s="225"/>
      <c r="E35" s="225"/>
      <c r="F35" s="83"/>
      <c r="G35" s="84">
        <f>G9+G22</f>
        <v>4583589757218.9111</v>
      </c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</row>
    <row r="36" spans="2:18" s="18" customFormat="1" x14ac:dyDescent="0.2">
      <c r="B36" s="61"/>
      <c r="C36" s="61"/>
      <c r="D36" s="61"/>
      <c r="E36" s="70"/>
      <c r="F36" s="71"/>
      <c r="G36" s="128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</row>
    <row r="37" spans="2:18" s="18" customFormat="1" x14ac:dyDescent="0.2">
      <c r="B37" s="61" t="s">
        <v>84</v>
      </c>
      <c r="C37" s="68" t="s">
        <v>40</v>
      </c>
      <c r="D37" s="61"/>
      <c r="E37" s="62"/>
      <c r="F37" s="72"/>
      <c r="G37" s="125">
        <v>742490874952</v>
      </c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  <row r="38" spans="2:18" s="18" customFormat="1" x14ac:dyDescent="0.2">
      <c r="B38" s="61"/>
      <c r="C38" s="61"/>
      <c r="D38" s="61" t="s">
        <v>91</v>
      </c>
      <c r="E38" s="62" t="s">
        <v>136</v>
      </c>
      <c r="F38" s="72"/>
      <c r="G38" s="125">
        <v>129979349034</v>
      </c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</row>
    <row r="39" spans="2:18" s="18" customFormat="1" x14ac:dyDescent="0.2">
      <c r="B39" s="61"/>
      <c r="C39" s="61"/>
      <c r="D39" s="61" t="s">
        <v>1</v>
      </c>
      <c r="E39" s="62" t="s">
        <v>96</v>
      </c>
      <c r="F39" s="72"/>
      <c r="G39" s="125">
        <v>144064444753</v>
      </c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</row>
    <row r="40" spans="2:18" s="18" customFormat="1" x14ac:dyDescent="0.2">
      <c r="B40" s="61"/>
      <c r="C40" s="61"/>
      <c r="D40" s="61" t="s">
        <v>13</v>
      </c>
      <c r="E40" s="62" t="s">
        <v>150</v>
      </c>
      <c r="F40" s="72"/>
      <c r="G40" s="125">
        <v>47354915136</v>
      </c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</row>
    <row r="41" spans="2:18" s="18" customFormat="1" x14ac:dyDescent="0.2">
      <c r="B41" s="61"/>
      <c r="C41" s="61"/>
      <c r="D41" s="61" t="s">
        <v>2</v>
      </c>
      <c r="E41" s="62" t="s">
        <v>97</v>
      </c>
      <c r="F41" s="72"/>
      <c r="G41" s="125">
        <v>76347295876</v>
      </c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2:18" s="18" customFormat="1" x14ac:dyDescent="0.2">
      <c r="B42" s="61"/>
      <c r="C42" s="61"/>
      <c r="D42" s="61" t="s">
        <v>3</v>
      </c>
      <c r="E42" s="62" t="s">
        <v>71</v>
      </c>
      <c r="F42" s="72"/>
      <c r="G42" s="125">
        <v>344532063616</v>
      </c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2:18" s="18" customFormat="1" x14ac:dyDescent="0.2">
      <c r="B43" s="61"/>
      <c r="C43" s="61"/>
      <c r="D43" s="61" t="s">
        <v>4</v>
      </c>
      <c r="E43" s="62" t="s">
        <v>50</v>
      </c>
      <c r="F43" s="72"/>
      <c r="G43" s="125">
        <v>212806537</v>
      </c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2:18" s="18" customFormat="1" x14ac:dyDescent="0.2">
      <c r="B44" s="61"/>
      <c r="C44" s="61"/>
      <c r="D44" s="64"/>
      <c r="F44" s="72"/>
      <c r="G44" s="125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2:18" s="18" customFormat="1" x14ac:dyDescent="0.2">
      <c r="B45" s="61" t="s">
        <v>85</v>
      </c>
      <c r="C45" s="68" t="s">
        <v>72</v>
      </c>
      <c r="D45" s="61"/>
      <c r="E45" s="62"/>
      <c r="F45" s="72"/>
      <c r="G45" s="125">
        <v>299360591767</v>
      </c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</row>
    <row r="46" spans="2:18" s="18" customFormat="1" ht="13.5" x14ac:dyDescent="0.25">
      <c r="B46" s="61"/>
      <c r="C46" s="68"/>
      <c r="D46" s="64" t="s">
        <v>35</v>
      </c>
      <c r="E46" s="62" t="s">
        <v>173</v>
      </c>
      <c r="F46" s="72"/>
      <c r="G46" s="125">
        <v>39948067415</v>
      </c>
      <c r="H46" s="19"/>
      <c r="J46" s="110"/>
      <c r="K46" s="115"/>
      <c r="L46" s="116"/>
      <c r="M46" s="111"/>
    </row>
    <row r="47" spans="2:18" s="18" customFormat="1" ht="13.5" x14ac:dyDescent="0.25">
      <c r="B47" s="61"/>
      <c r="C47" s="61"/>
      <c r="D47" s="64" t="s">
        <v>1</v>
      </c>
      <c r="E47" s="62" t="s">
        <v>49</v>
      </c>
      <c r="F47" s="72"/>
      <c r="G47" s="125">
        <v>3748769456</v>
      </c>
      <c r="H47" s="19"/>
      <c r="J47" s="110"/>
      <c r="K47" s="115"/>
      <c r="L47" s="116"/>
      <c r="M47" s="111"/>
    </row>
    <row r="48" spans="2:18" s="18" customFormat="1" ht="13.5" x14ac:dyDescent="0.25">
      <c r="B48" s="61"/>
      <c r="C48" s="61"/>
      <c r="D48" s="64" t="s">
        <v>13</v>
      </c>
      <c r="E48" s="62" t="s">
        <v>151</v>
      </c>
      <c r="F48" s="72"/>
      <c r="G48" s="125">
        <v>22031178807</v>
      </c>
      <c r="H48" s="19"/>
      <c r="J48" s="110"/>
      <c r="K48" s="115"/>
      <c r="L48" s="116"/>
      <c r="M48" s="111"/>
    </row>
    <row r="49" spans="2:13" s="18" customFormat="1" ht="13.5" x14ac:dyDescent="0.25">
      <c r="B49" s="61"/>
      <c r="C49" s="61"/>
      <c r="D49" s="64" t="s">
        <v>2</v>
      </c>
      <c r="E49" s="62" t="s">
        <v>175</v>
      </c>
      <c r="F49" s="72"/>
      <c r="G49" s="132" t="s">
        <v>304</v>
      </c>
      <c r="H49" s="19"/>
      <c r="J49" s="110"/>
      <c r="K49" s="117"/>
      <c r="L49" s="116"/>
      <c r="M49" s="111"/>
    </row>
    <row r="50" spans="2:13" s="18" customFormat="1" ht="13.5" x14ac:dyDescent="0.25">
      <c r="B50" s="61"/>
      <c r="C50" s="61"/>
      <c r="D50" s="64" t="s">
        <v>3</v>
      </c>
      <c r="E50" s="62" t="s">
        <v>98</v>
      </c>
      <c r="F50" s="72"/>
      <c r="G50" s="125">
        <v>1217864431</v>
      </c>
      <c r="H50" s="19"/>
      <c r="J50" s="110"/>
      <c r="K50" s="115"/>
      <c r="L50" s="116"/>
      <c r="M50" s="111"/>
    </row>
    <row r="51" spans="2:13" s="18" customFormat="1" ht="13.5" x14ac:dyDescent="0.25">
      <c r="B51" s="61"/>
      <c r="C51" s="61"/>
      <c r="D51" s="64" t="s">
        <v>4</v>
      </c>
      <c r="E51" s="62" t="s">
        <v>150</v>
      </c>
      <c r="F51" s="72"/>
      <c r="G51" s="125">
        <v>129929732666</v>
      </c>
      <c r="H51" s="19"/>
      <c r="J51" s="110"/>
      <c r="K51" s="115"/>
      <c r="L51" s="116"/>
      <c r="M51" s="111"/>
    </row>
    <row r="52" spans="2:13" ht="13.5" x14ac:dyDescent="0.25">
      <c r="D52" s="64" t="s">
        <v>152</v>
      </c>
      <c r="E52" s="62" t="s">
        <v>160</v>
      </c>
      <c r="G52" s="125">
        <v>99673917107</v>
      </c>
      <c r="J52" s="110"/>
      <c r="K52" s="115"/>
      <c r="L52" s="116"/>
      <c r="M52" s="111"/>
    </row>
    <row r="53" spans="2:13" s="18" customFormat="1" ht="13.5" x14ac:dyDescent="0.25">
      <c r="B53" s="61"/>
      <c r="C53" s="61"/>
      <c r="D53" s="64" t="s">
        <v>17</v>
      </c>
      <c r="E53" s="62" t="s">
        <v>50</v>
      </c>
      <c r="F53" s="72"/>
      <c r="G53" s="125">
        <v>2735957762</v>
      </c>
      <c r="H53" s="19"/>
      <c r="J53" s="110"/>
      <c r="K53" s="115"/>
      <c r="L53" s="116"/>
      <c r="M53" s="111"/>
    </row>
    <row r="54" spans="2:13" s="18" customFormat="1" ht="13.5" x14ac:dyDescent="0.25">
      <c r="B54" s="61"/>
      <c r="C54" s="61"/>
      <c r="D54" s="64" t="s">
        <v>18</v>
      </c>
      <c r="E54" s="62" t="s">
        <v>285</v>
      </c>
      <c r="F54" s="72"/>
      <c r="G54" s="125">
        <v>75104123</v>
      </c>
      <c r="H54" s="19"/>
      <c r="J54" s="110"/>
      <c r="K54" s="115"/>
      <c r="L54" s="116"/>
      <c r="M54" s="111"/>
    </row>
    <row r="55" spans="2:13" s="18" customFormat="1" x14ac:dyDescent="0.2">
      <c r="B55" s="61"/>
      <c r="C55" s="61"/>
      <c r="D55" s="64"/>
      <c r="E55" s="67"/>
      <c r="F55" s="72"/>
      <c r="G55" s="109"/>
      <c r="H55" s="19"/>
    </row>
    <row r="56" spans="2:13" s="18" customFormat="1" x14ac:dyDescent="0.2">
      <c r="B56" s="224" t="s">
        <v>153</v>
      </c>
      <c r="C56" s="224"/>
      <c r="D56" s="224"/>
      <c r="E56" s="224"/>
      <c r="F56" s="85"/>
      <c r="G56" s="130">
        <f>G37+G45</f>
        <v>1041851466719</v>
      </c>
      <c r="H56" s="19"/>
    </row>
    <row r="57" spans="2:13" s="18" customFormat="1" x14ac:dyDescent="0.2">
      <c r="B57" s="61"/>
      <c r="C57" s="61"/>
      <c r="D57" s="61"/>
      <c r="E57" s="70"/>
      <c r="F57" s="71"/>
      <c r="G57" s="127"/>
      <c r="H57" s="19"/>
    </row>
    <row r="58" spans="2:13" s="18" customFormat="1" x14ac:dyDescent="0.2">
      <c r="B58" s="73" t="s">
        <v>86</v>
      </c>
      <c r="C58" s="68" t="s">
        <v>41</v>
      </c>
      <c r="D58" s="61"/>
      <c r="E58" s="62"/>
      <c r="F58" s="72"/>
      <c r="G58" s="125">
        <v>10977011000</v>
      </c>
      <c r="H58" s="19"/>
    </row>
    <row r="59" spans="2:13" s="18" customFormat="1" x14ac:dyDescent="0.2">
      <c r="B59" s="61" t="s">
        <v>87</v>
      </c>
      <c r="C59" s="68" t="s">
        <v>42</v>
      </c>
      <c r="D59" s="61"/>
      <c r="E59" s="62"/>
      <c r="F59" s="40"/>
      <c r="G59" s="114">
        <v>-221379618786</v>
      </c>
      <c r="H59" s="19"/>
    </row>
    <row r="60" spans="2:13" s="18" customFormat="1" x14ac:dyDescent="0.2">
      <c r="B60" s="61" t="s">
        <v>88</v>
      </c>
      <c r="C60" s="68" t="s">
        <v>111</v>
      </c>
      <c r="D60" s="61"/>
      <c r="E60" s="62"/>
      <c r="F60" s="72"/>
      <c r="G60" s="114">
        <v>-63934907050</v>
      </c>
      <c r="H60" s="19"/>
    </row>
    <row r="61" spans="2:13" s="18" customFormat="1" x14ac:dyDescent="0.2">
      <c r="B61" s="61" t="s">
        <v>89</v>
      </c>
      <c r="C61" s="68" t="s">
        <v>154</v>
      </c>
      <c r="D61" s="61"/>
      <c r="E61" s="68"/>
      <c r="F61" s="72"/>
      <c r="G61" s="125">
        <v>3800108036690.1108</v>
      </c>
      <c r="H61" s="19"/>
    </row>
    <row r="62" spans="2:13" s="18" customFormat="1" x14ac:dyDescent="0.2">
      <c r="B62" s="61" t="s">
        <v>90</v>
      </c>
      <c r="C62" s="68" t="s">
        <v>155</v>
      </c>
      <c r="D62" s="61"/>
      <c r="E62" s="68"/>
      <c r="F62" s="72"/>
      <c r="G62" s="125">
        <v>15967768645.799999</v>
      </c>
      <c r="H62" s="19"/>
    </row>
    <row r="63" spans="2:13" s="18" customFormat="1" x14ac:dyDescent="0.2">
      <c r="B63" s="61"/>
      <c r="C63" s="61"/>
      <c r="D63" s="61"/>
      <c r="E63" s="62"/>
      <c r="F63" s="72"/>
      <c r="G63" s="131"/>
      <c r="H63" s="19"/>
    </row>
    <row r="64" spans="2:13" s="18" customFormat="1" x14ac:dyDescent="0.2">
      <c r="B64" s="224" t="s">
        <v>156</v>
      </c>
      <c r="C64" s="224"/>
      <c r="D64" s="224"/>
      <c r="E64" s="224"/>
      <c r="F64" s="85"/>
      <c r="G64" s="130">
        <f>SUM(G58:G62)</f>
        <v>3541738290499.9106</v>
      </c>
      <c r="H64" s="19"/>
    </row>
    <row r="65" spans="2:8" s="18" customFormat="1" x14ac:dyDescent="0.2">
      <c r="B65" s="225" t="s">
        <v>157</v>
      </c>
      <c r="C65" s="225"/>
      <c r="D65" s="225"/>
      <c r="E65" s="225"/>
      <c r="F65" s="83"/>
      <c r="G65" s="84">
        <f>SUM(G56,G64)</f>
        <v>4583589757218.9102</v>
      </c>
      <c r="H65" s="19"/>
    </row>
    <row r="66" spans="2:8" s="18" customFormat="1" ht="18" customHeight="1" x14ac:dyDescent="0.2">
      <c r="C66" s="60"/>
      <c r="D66" s="17"/>
      <c r="F66" s="19"/>
      <c r="G66" s="19"/>
      <c r="H66" s="19"/>
    </row>
    <row r="69" spans="2:8" x14ac:dyDescent="0.2">
      <c r="E69" s="62"/>
    </row>
    <row r="70" spans="2:8" x14ac:dyDescent="0.2">
      <c r="E70" s="62"/>
    </row>
    <row r="71" spans="2:8" x14ac:dyDescent="0.2">
      <c r="E71" s="62"/>
    </row>
    <row r="72" spans="2:8" x14ac:dyDescent="0.2">
      <c r="E72" s="62"/>
    </row>
  </sheetData>
  <mergeCells count="9">
    <mergeCell ref="B56:E56"/>
    <mergeCell ref="B64:E64"/>
    <mergeCell ref="B65:E65"/>
    <mergeCell ref="B2:G2"/>
    <mergeCell ref="B3:G3"/>
    <mergeCell ref="B4:G4"/>
    <mergeCell ref="B6:E7"/>
    <mergeCell ref="F6:G6"/>
    <mergeCell ref="B35:E35"/>
  </mergeCells>
  <phoneticPr fontId="3" type="noConversion"/>
  <printOptions horizontalCentered="1"/>
  <pageMargins left="0.19685039370078741" right="0.15748031496062992" top="0.27559055118110237" bottom="0.23622047244094491" header="0.23622047244094491" footer="0.19685039370078741"/>
  <pageSetup paperSize="9" scale="10" orientation="portrait" r:id="rId1"/>
  <headerFooter alignWithMargins="0"/>
  <ignoredErrors>
    <ignoredError sqref="B66:G66 B67:B76 F67:G76 D38:D43 D46:D54 D10:D15 D23 D24:D25 D26:D33 D16:D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40E47-70A3-49B3-A87F-667561677C61}">
  <sheetPr codeName="Sheet4">
    <pageSetUpPr fitToPage="1"/>
  </sheetPr>
  <dimension ref="B1:J91"/>
  <sheetViews>
    <sheetView showGridLines="0" zoomScaleNormal="100" zoomScaleSheetLayoutView="80" workbookViewId="0">
      <pane xSplit="4" topLeftCell="E1" activePane="topRight" state="frozen"/>
      <selection pane="topRight"/>
    </sheetView>
  </sheetViews>
  <sheetFormatPr defaultRowHeight="13.5" x14ac:dyDescent="0.25"/>
  <cols>
    <col min="1" max="1" width="1" style="57" customWidth="1"/>
    <col min="2" max="2" width="4.77734375" style="16" customWidth="1"/>
    <col min="3" max="3" width="2.77734375" style="49" customWidth="1"/>
    <col min="4" max="4" width="45.88671875" style="57" customWidth="1"/>
    <col min="5" max="5" width="18.33203125" style="51" customWidth="1"/>
    <col min="6" max="6" width="17.44140625" style="51" customWidth="1"/>
    <col min="7" max="8" width="17.5546875" style="51" customWidth="1"/>
    <col min="9" max="9" width="19.21875" style="58" customWidth="1"/>
    <col min="10" max="10" width="1" style="59" customWidth="1"/>
    <col min="11" max="15" width="15.77734375" style="57" customWidth="1"/>
    <col min="16" max="16384" width="8.88671875" style="57"/>
  </cols>
  <sheetData>
    <row r="1" spans="2:10" s="18" customFormat="1" ht="7.5" customHeight="1" x14ac:dyDescent="0.25">
      <c r="B1" s="16"/>
      <c r="C1" s="17"/>
      <c r="E1" s="19"/>
      <c r="F1" s="19"/>
      <c r="G1" s="19"/>
      <c r="H1" s="19"/>
      <c r="I1" s="20"/>
      <c r="J1" s="21"/>
    </row>
    <row r="2" spans="2:10" s="23" customFormat="1" ht="15.75" customHeight="1" x14ac:dyDescent="0.15">
      <c r="B2" s="222" t="s">
        <v>77</v>
      </c>
      <c r="C2" s="222"/>
      <c r="D2" s="222"/>
      <c r="E2" s="222"/>
      <c r="F2" s="222"/>
      <c r="G2" s="222"/>
      <c r="H2" s="222"/>
      <c r="I2" s="222"/>
      <c r="J2" s="22"/>
    </row>
    <row r="3" spans="2:10" s="23" customFormat="1" ht="12" customHeight="1" x14ac:dyDescent="0.15">
      <c r="B3" s="223" t="s">
        <v>273</v>
      </c>
      <c r="C3" s="223"/>
      <c r="D3" s="223"/>
      <c r="E3" s="223"/>
      <c r="F3" s="223"/>
      <c r="G3" s="223"/>
      <c r="H3" s="223"/>
      <c r="I3" s="223"/>
      <c r="J3" s="22"/>
    </row>
    <row r="4" spans="2:10" s="23" customFormat="1" ht="12.75" customHeight="1" x14ac:dyDescent="0.2">
      <c r="B4" s="221"/>
      <c r="C4" s="221"/>
      <c r="D4" s="221"/>
      <c r="E4" s="24"/>
      <c r="F4" s="24"/>
      <c r="G4" s="24"/>
      <c r="H4" s="24"/>
      <c r="I4" s="24"/>
      <c r="J4" s="22"/>
    </row>
    <row r="5" spans="2:10" s="23" customFormat="1" ht="13.5" customHeight="1" x14ac:dyDescent="0.15">
      <c r="B5" s="25"/>
      <c r="C5" s="26"/>
      <c r="D5" s="27"/>
      <c r="E5" s="28"/>
      <c r="F5" s="28"/>
      <c r="G5" s="15"/>
      <c r="H5" s="15"/>
      <c r="I5" s="15" t="s">
        <v>95</v>
      </c>
      <c r="J5" s="22"/>
    </row>
    <row r="6" spans="2:10" s="23" customFormat="1" ht="12" customHeight="1" x14ac:dyDescent="0.25">
      <c r="B6" s="86"/>
      <c r="C6" s="87"/>
      <c r="D6" s="88"/>
      <c r="E6" s="140" t="s">
        <v>179</v>
      </c>
      <c r="F6" s="140" t="s">
        <v>180</v>
      </c>
      <c r="G6" s="140" t="s">
        <v>181</v>
      </c>
      <c r="H6" s="140" t="s">
        <v>182</v>
      </c>
      <c r="I6" s="140" t="s">
        <v>0</v>
      </c>
      <c r="J6" s="22"/>
    </row>
    <row r="7" spans="2:10" s="30" customFormat="1" ht="12.95" customHeight="1" x14ac:dyDescent="0.15">
      <c r="B7" s="90" t="s">
        <v>83</v>
      </c>
      <c r="C7" s="91" t="s">
        <v>123</v>
      </c>
      <c r="D7" s="92"/>
      <c r="E7" s="118">
        <v>557383155711</v>
      </c>
      <c r="F7" s="118"/>
      <c r="G7" s="118"/>
      <c r="H7" s="118"/>
      <c r="I7" s="118">
        <f>SUM(E7:H7)</f>
        <v>557383155711</v>
      </c>
      <c r="J7" s="29"/>
    </row>
    <row r="8" spans="2:10" s="32" customFormat="1" ht="12.95" customHeight="1" x14ac:dyDescent="0.15">
      <c r="B8" s="93" t="s">
        <v>114</v>
      </c>
      <c r="C8" s="94" t="s">
        <v>124</v>
      </c>
      <c r="D8" s="95"/>
      <c r="E8" s="113">
        <v>444106597746.88916</v>
      </c>
      <c r="F8" s="113"/>
      <c r="G8" s="113"/>
      <c r="H8" s="113"/>
      <c r="I8" s="113">
        <f>SUM(E8:H8)</f>
        <v>444106597746.88916</v>
      </c>
      <c r="J8" s="29"/>
    </row>
    <row r="9" spans="2:10" s="23" customFormat="1" ht="12.95" customHeight="1" x14ac:dyDescent="0.2">
      <c r="B9" s="33"/>
      <c r="C9" s="34" t="s">
        <v>15</v>
      </c>
      <c r="D9" s="14" t="s">
        <v>287</v>
      </c>
      <c r="E9" s="114">
        <v>147359584725</v>
      </c>
      <c r="F9" s="114"/>
      <c r="G9" s="114"/>
      <c r="H9" s="114"/>
      <c r="I9" s="114">
        <f>SUM(E9:H9)</f>
        <v>147359584725</v>
      </c>
      <c r="J9" s="31"/>
    </row>
    <row r="10" spans="2:10" s="23" customFormat="1" ht="12.95" customHeight="1" x14ac:dyDescent="0.2">
      <c r="B10" s="33"/>
      <c r="C10" s="34" t="s">
        <v>1</v>
      </c>
      <c r="D10" s="14" t="s">
        <v>51</v>
      </c>
      <c r="E10" s="114">
        <v>5253059180</v>
      </c>
      <c r="F10" s="114"/>
      <c r="G10" s="114"/>
      <c r="H10" s="114"/>
      <c r="I10" s="114">
        <f t="shared" ref="I10:I39" si="0">SUM(E10:H10)</f>
        <v>5253059180</v>
      </c>
      <c r="J10" s="31"/>
    </row>
    <row r="11" spans="2:10" s="23" customFormat="1" ht="12.95" customHeight="1" x14ac:dyDescent="0.2">
      <c r="B11" s="33"/>
      <c r="C11" s="34" t="s">
        <v>13</v>
      </c>
      <c r="D11" s="14" t="s">
        <v>52</v>
      </c>
      <c r="E11" s="114">
        <v>21533403004</v>
      </c>
      <c r="F11" s="114"/>
      <c r="G11" s="114"/>
      <c r="H11" s="114"/>
      <c r="I11" s="114">
        <f t="shared" si="0"/>
        <v>21533403004</v>
      </c>
      <c r="J11" s="31"/>
    </row>
    <row r="12" spans="2:10" s="23" customFormat="1" ht="12.95" customHeight="1" x14ac:dyDescent="0.2">
      <c r="B12" s="33"/>
      <c r="C12" s="34" t="s">
        <v>2</v>
      </c>
      <c r="D12" s="14" t="s">
        <v>288</v>
      </c>
      <c r="E12" s="114">
        <v>65839138</v>
      </c>
      <c r="F12" s="114"/>
      <c r="G12" s="114"/>
      <c r="H12" s="114"/>
      <c r="I12" s="114">
        <f t="shared" si="0"/>
        <v>65839138</v>
      </c>
      <c r="J12" s="31"/>
    </row>
    <row r="13" spans="2:10" s="23" customFormat="1" ht="12.95" customHeight="1" x14ac:dyDescent="0.2">
      <c r="B13" s="33"/>
      <c r="C13" s="34" t="s">
        <v>3</v>
      </c>
      <c r="D13" s="14" t="s">
        <v>53</v>
      </c>
      <c r="E13" s="114">
        <v>2968898795</v>
      </c>
      <c r="F13" s="114"/>
      <c r="G13" s="114"/>
      <c r="H13" s="114"/>
      <c r="I13" s="114">
        <f t="shared" si="0"/>
        <v>2968898795</v>
      </c>
      <c r="J13" s="22"/>
    </row>
    <row r="14" spans="2:10" s="23" customFormat="1" ht="12.95" customHeight="1" x14ac:dyDescent="0.2">
      <c r="B14" s="33"/>
      <c r="C14" s="34" t="s">
        <v>4</v>
      </c>
      <c r="D14" s="14" t="s">
        <v>55</v>
      </c>
      <c r="E14" s="114">
        <v>71657193</v>
      </c>
      <c r="F14" s="114"/>
      <c r="G14" s="114"/>
      <c r="H14" s="114"/>
      <c r="I14" s="114">
        <f t="shared" si="0"/>
        <v>71657193</v>
      </c>
      <c r="J14" s="22"/>
    </row>
    <row r="15" spans="2:10" s="23" customFormat="1" ht="12.95" customHeight="1" x14ac:dyDescent="0.2">
      <c r="B15" s="33"/>
      <c r="C15" s="34" t="s">
        <v>16</v>
      </c>
      <c r="D15" s="14" t="s">
        <v>57</v>
      </c>
      <c r="E15" s="114">
        <v>7180250796</v>
      </c>
      <c r="F15" s="114"/>
      <c r="G15" s="114"/>
      <c r="H15" s="114"/>
      <c r="I15" s="114">
        <f t="shared" si="0"/>
        <v>7180250796</v>
      </c>
      <c r="J15" s="31"/>
    </row>
    <row r="16" spans="2:10" s="23" customFormat="1" ht="12.95" customHeight="1" x14ac:dyDescent="0.2">
      <c r="B16" s="33"/>
      <c r="C16" s="34" t="s">
        <v>17</v>
      </c>
      <c r="D16" s="14" t="s">
        <v>58</v>
      </c>
      <c r="E16" s="114">
        <v>607520947</v>
      </c>
      <c r="F16" s="114"/>
      <c r="G16" s="114"/>
      <c r="H16" s="114"/>
      <c r="I16" s="114">
        <f t="shared" si="0"/>
        <v>607520947</v>
      </c>
      <c r="J16" s="22"/>
    </row>
    <row r="17" spans="2:10" s="23" customFormat="1" ht="12.95" customHeight="1" x14ac:dyDescent="0.2">
      <c r="B17" s="33"/>
      <c r="C17" s="34" t="s">
        <v>18</v>
      </c>
      <c r="D17" s="14" t="s">
        <v>59</v>
      </c>
      <c r="E17" s="114">
        <v>1124209112</v>
      </c>
      <c r="F17" s="114"/>
      <c r="G17" s="114"/>
      <c r="H17" s="114"/>
      <c r="I17" s="114">
        <f t="shared" si="0"/>
        <v>1124209112</v>
      </c>
      <c r="J17" s="31"/>
    </row>
    <row r="18" spans="2:10" s="23" customFormat="1" ht="12.95" customHeight="1" x14ac:dyDescent="0.2">
      <c r="B18" s="33"/>
      <c r="C18" s="34" t="s">
        <v>19</v>
      </c>
      <c r="D18" s="14" t="s">
        <v>289</v>
      </c>
      <c r="E18" s="114">
        <v>19858887479</v>
      </c>
      <c r="F18" s="114"/>
      <c r="G18" s="114"/>
      <c r="H18" s="114"/>
      <c r="I18" s="114">
        <f t="shared" si="0"/>
        <v>19858887479</v>
      </c>
      <c r="J18" s="31"/>
    </row>
    <row r="19" spans="2:10" s="23" customFormat="1" ht="12.95" customHeight="1" x14ac:dyDescent="0.2">
      <c r="B19" s="33"/>
      <c r="C19" s="34" t="s">
        <v>5</v>
      </c>
      <c r="D19" s="14" t="s">
        <v>290</v>
      </c>
      <c r="E19" s="114">
        <v>2070757360.8891294</v>
      </c>
      <c r="F19" s="114"/>
      <c r="G19" s="114"/>
      <c r="H19" s="114"/>
      <c r="I19" s="114">
        <f t="shared" si="0"/>
        <v>2070757360.8891294</v>
      </c>
      <c r="J19" s="31"/>
    </row>
    <row r="20" spans="2:10" s="23" customFormat="1" ht="12.95" customHeight="1" x14ac:dyDescent="0.2">
      <c r="B20" s="33"/>
      <c r="C20" s="34" t="s">
        <v>6</v>
      </c>
      <c r="D20" s="14" t="s">
        <v>60</v>
      </c>
      <c r="E20" s="114">
        <v>761004419</v>
      </c>
      <c r="F20" s="114"/>
      <c r="G20" s="114"/>
      <c r="H20" s="114"/>
      <c r="I20" s="114">
        <f t="shared" si="0"/>
        <v>761004419</v>
      </c>
      <c r="J20" s="31"/>
    </row>
    <row r="21" spans="2:10" s="23" customFormat="1" ht="12.95" customHeight="1" x14ac:dyDescent="0.2">
      <c r="B21" s="33"/>
      <c r="C21" s="34" t="s">
        <v>73</v>
      </c>
      <c r="D21" s="14" t="s">
        <v>61</v>
      </c>
      <c r="E21" s="114">
        <v>5348067</v>
      </c>
      <c r="F21" s="114"/>
      <c r="G21" s="114"/>
      <c r="H21" s="114"/>
      <c r="I21" s="114">
        <f t="shared" si="0"/>
        <v>5348067</v>
      </c>
      <c r="J21" s="31"/>
    </row>
    <row r="22" spans="2:10" s="23" customFormat="1" ht="12.95" customHeight="1" x14ac:dyDescent="0.2">
      <c r="B22" s="33"/>
      <c r="C22" s="34" t="s">
        <v>7</v>
      </c>
      <c r="D22" s="14" t="s">
        <v>291</v>
      </c>
      <c r="E22" s="114">
        <v>610081023</v>
      </c>
      <c r="F22" s="114"/>
      <c r="G22" s="114"/>
      <c r="H22" s="114"/>
      <c r="I22" s="114">
        <f t="shared" si="0"/>
        <v>610081023</v>
      </c>
      <c r="J22" s="31"/>
    </row>
    <row r="23" spans="2:10" s="23" customFormat="1" ht="12.95" customHeight="1" x14ac:dyDescent="0.2">
      <c r="B23" s="33"/>
      <c r="C23" s="34" t="s">
        <v>8</v>
      </c>
      <c r="D23" s="14" t="s">
        <v>62</v>
      </c>
      <c r="E23" s="114">
        <v>372984627</v>
      </c>
      <c r="F23" s="114"/>
      <c r="G23" s="114"/>
      <c r="H23" s="114"/>
      <c r="I23" s="114">
        <f t="shared" si="0"/>
        <v>372984627</v>
      </c>
      <c r="J23" s="22"/>
    </row>
    <row r="24" spans="2:10" s="23" customFormat="1" ht="12.95" customHeight="1" x14ac:dyDescent="0.2">
      <c r="B24" s="33"/>
      <c r="C24" s="34" t="s">
        <v>9</v>
      </c>
      <c r="D24" s="14" t="s">
        <v>63</v>
      </c>
      <c r="E24" s="114">
        <v>86215315069</v>
      </c>
      <c r="F24" s="114"/>
      <c r="G24" s="114"/>
      <c r="H24" s="114"/>
      <c r="I24" s="114">
        <f t="shared" si="0"/>
        <v>86215315069</v>
      </c>
      <c r="J24" s="31"/>
    </row>
    <row r="25" spans="2:10" s="23" customFormat="1" ht="12.95" customHeight="1" x14ac:dyDescent="0.2">
      <c r="B25" s="33"/>
      <c r="C25" s="34" t="s">
        <v>10</v>
      </c>
      <c r="D25" s="14" t="s">
        <v>64</v>
      </c>
      <c r="E25" s="114">
        <v>29810317</v>
      </c>
      <c r="F25" s="114"/>
      <c r="G25" s="114"/>
      <c r="H25" s="114"/>
      <c r="I25" s="114">
        <f t="shared" si="0"/>
        <v>29810317</v>
      </c>
      <c r="J25" s="31"/>
    </row>
    <row r="26" spans="2:10" s="23" customFormat="1" ht="12.75" customHeight="1" x14ac:dyDescent="0.2">
      <c r="B26" s="33"/>
      <c r="C26" s="34" t="s">
        <v>11</v>
      </c>
      <c r="D26" s="14" t="s">
        <v>65</v>
      </c>
      <c r="E26" s="114">
        <v>169829188</v>
      </c>
      <c r="F26" s="114"/>
      <c r="G26" s="114"/>
      <c r="H26" s="114"/>
      <c r="I26" s="114">
        <f t="shared" si="0"/>
        <v>169829188</v>
      </c>
      <c r="J26" s="31"/>
    </row>
    <row r="27" spans="2:10" s="23" customFormat="1" ht="12.95" customHeight="1" x14ac:dyDescent="0.2">
      <c r="B27" s="33" t="s">
        <v>22</v>
      </c>
      <c r="C27" s="34" t="s">
        <v>12</v>
      </c>
      <c r="D27" s="14" t="s">
        <v>66</v>
      </c>
      <c r="E27" s="114">
        <v>209389263</v>
      </c>
      <c r="F27" s="114"/>
      <c r="G27" s="114"/>
      <c r="H27" s="114"/>
      <c r="I27" s="114">
        <f t="shared" si="0"/>
        <v>209389263</v>
      </c>
      <c r="J27" s="31"/>
    </row>
    <row r="28" spans="2:10" s="23" customFormat="1" ht="12.95" customHeight="1" x14ac:dyDescent="0.2">
      <c r="B28" s="33"/>
      <c r="C28" s="34" t="s">
        <v>74</v>
      </c>
      <c r="D28" s="14" t="s">
        <v>292</v>
      </c>
      <c r="E28" s="114">
        <v>8818597063</v>
      </c>
      <c r="F28" s="114"/>
      <c r="G28" s="114"/>
      <c r="H28" s="114"/>
      <c r="I28" s="114">
        <f t="shared" si="0"/>
        <v>8818597063</v>
      </c>
      <c r="J28" s="31"/>
    </row>
    <row r="29" spans="2:10" s="23" customFormat="1" ht="12.95" customHeight="1" x14ac:dyDescent="0.2">
      <c r="B29" s="33"/>
      <c r="C29" s="34" t="s">
        <v>20</v>
      </c>
      <c r="D29" s="14" t="s">
        <v>144</v>
      </c>
      <c r="E29" s="112" t="s">
        <v>270</v>
      </c>
      <c r="F29" s="112"/>
      <c r="G29" s="112"/>
      <c r="H29" s="114"/>
      <c r="I29" s="112">
        <f t="shared" si="0"/>
        <v>0</v>
      </c>
      <c r="J29" s="31"/>
    </row>
    <row r="30" spans="2:10" s="23" customFormat="1" ht="12.95" customHeight="1" x14ac:dyDescent="0.2">
      <c r="B30" s="33"/>
      <c r="C30" s="34" t="s">
        <v>21</v>
      </c>
      <c r="D30" s="14" t="s">
        <v>67</v>
      </c>
      <c r="E30" s="114">
        <v>92834578854</v>
      </c>
      <c r="F30" s="114"/>
      <c r="G30" s="114"/>
      <c r="H30" s="114"/>
      <c r="I30" s="114">
        <f t="shared" si="0"/>
        <v>92834578854</v>
      </c>
      <c r="J30" s="31"/>
    </row>
    <row r="31" spans="2:10" s="23" customFormat="1" ht="12.95" customHeight="1" x14ac:dyDescent="0.2">
      <c r="B31" s="33"/>
      <c r="C31" s="34" t="s">
        <v>23</v>
      </c>
      <c r="D31" s="14" t="s">
        <v>112</v>
      </c>
      <c r="E31" s="114">
        <v>1359943713</v>
      </c>
      <c r="F31" s="114"/>
      <c r="G31" s="114"/>
      <c r="H31" s="114"/>
      <c r="I31" s="114">
        <f t="shared" si="0"/>
        <v>1359943713</v>
      </c>
      <c r="J31" s="22"/>
    </row>
    <row r="32" spans="2:10" s="23" customFormat="1" ht="12.95" customHeight="1" x14ac:dyDescent="0.2">
      <c r="B32" s="33"/>
      <c r="C32" s="34" t="s">
        <v>24</v>
      </c>
      <c r="D32" s="14" t="s">
        <v>168</v>
      </c>
      <c r="E32" s="114">
        <v>258243</v>
      </c>
      <c r="F32" s="114"/>
      <c r="G32" s="114"/>
      <c r="H32" s="114"/>
      <c r="I32" s="114">
        <f t="shared" si="0"/>
        <v>258243</v>
      </c>
      <c r="J32" s="22"/>
    </row>
    <row r="33" spans="2:10" s="23" customFormat="1" ht="12.95" customHeight="1" x14ac:dyDescent="0.2">
      <c r="B33" s="33"/>
      <c r="C33" s="34" t="s">
        <v>25</v>
      </c>
      <c r="D33" s="14" t="s">
        <v>169</v>
      </c>
      <c r="E33" s="114">
        <v>3979036447</v>
      </c>
      <c r="F33" s="114"/>
      <c r="G33" s="114"/>
      <c r="H33" s="114"/>
      <c r="I33" s="114">
        <f t="shared" si="0"/>
        <v>3979036447</v>
      </c>
      <c r="J33" s="22"/>
    </row>
    <row r="34" spans="2:10" s="23" customFormat="1" ht="12.95" customHeight="1" x14ac:dyDescent="0.2">
      <c r="B34" s="33"/>
      <c r="C34" s="136" t="s">
        <v>26</v>
      </c>
      <c r="D34" s="137" t="s">
        <v>145</v>
      </c>
      <c r="E34" s="112" t="s">
        <v>270</v>
      </c>
      <c r="F34" s="112"/>
      <c r="G34" s="112"/>
      <c r="H34" s="114"/>
      <c r="I34" s="112">
        <f t="shared" si="0"/>
        <v>0</v>
      </c>
      <c r="J34" s="22"/>
    </row>
    <row r="35" spans="2:10" s="23" customFormat="1" ht="12.95" customHeight="1" x14ac:dyDescent="0.2">
      <c r="B35" s="33"/>
      <c r="C35" s="34" t="s">
        <v>27</v>
      </c>
      <c r="D35" s="14" t="s">
        <v>142</v>
      </c>
      <c r="E35" s="114">
        <v>3163221965</v>
      </c>
      <c r="F35" s="114"/>
      <c r="G35" s="114"/>
      <c r="H35" s="114"/>
      <c r="I35" s="114">
        <f t="shared" si="0"/>
        <v>3163221965</v>
      </c>
      <c r="J35" s="22"/>
    </row>
    <row r="36" spans="2:10" s="23" customFormat="1" ht="12.95" customHeight="1" x14ac:dyDescent="0.2">
      <c r="B36" s="33"/>
      <c r="C36" s="34" t="s">
        <v>146</v>
      </c>
      <c r="D36" s="14" t="s">
        <v>293</v>
      </c>
      <c r="E36" s="114">
        <v>6028545</v>
      </c>
      <c r="F36" s="114"/>
      <c r="G36" s="114"/>
      <c r="H36" s="114"/>
      <c r="I36" s="114">
        <f t="shared" si="0"/>
        <v>6028545</v>
      </c>
      <c r="J36" s="22"/>
    </row>
    <row r="37" spans="2:10" s="23" customFormat="1" ht="12.95" customHeight="1" x14ac:dyDescent="0.2">
      <c r="B37" s="33"/>
      <c r="C37" s="34" t="s">
        <v>147</v>
      </c>
      <c r="D37" s="14" t="s">
        <v>68</v>
      </c>
      <c r="E37" s="114">
        <v>36805115385</v>
      </c>
      <c r="F37" s="114"/>
      <c r="G37" s="114"/>
      <c r="H37" s="114"/>
      <c r="I37" s="114">
        <f t="shared" si="0"/>
        <v>36805115385</v>
      </c>
      <c r="J37" s="22"/>
    </row>
    <row r="38" spans="2:10" s="23" customFormat="1" ht="12.95" customHeight="1" x14ac:dyDescent="0.2">
      <c r="B38" s="33"/>
      <c r="C38" s="34" t="s">
        <v>148</v>
      </c>
      <c r="D38" s="14" t="s">
        <v>162</v>
      </c>
      <c r="E38" s="112" t="s">
        <v>270</v>
      </c>
      <c r="F38" s="112"/>
      <c r="G38" s="112"/>
      <c r="H38" s="112"/>
      <c r="I38" s="112">
        <f t="shared" si="0"/>
        <v>0</v>
      </c>
      <c r="J38" s="22"/>
    </row>
    <row r="39" spans="2:10" s="23" customFormat="1" ht="12.95" customHeight="1" x14ac:dyDescent="0.2">
      <c r="B39" s="33"/>
      <c r="C39" s="34" t="s">
        <v>161</v>
      </c>
      <c r="D39" s="14" t="s">
        <v>54</v>
      </c>
      <c r="E39" s="114">
        <v>671987829</v>
      </c>
      <c r="F39" s="114"/>
      <c r="G39" s="114"/>
      <c r="H39" s="114"/>
      <c r="I39" s="114">
        <f t="shared" si="0"/>
        <v>671987829</v>
      </c>
      <c r="J39" s="31"/>
    </row>
    <row r="40" spans="2:10" s="23" customFormat="1" ht="12.95" customHeight="1" x14ac:dyDescent="0.15">
      <c r="B40" s="90" t="s">
        <v>113</v>
      </c>
      <c r="C40" s="91" t="s">
        <v>125</v>
      </c>
      <c r="D40" s="92"/>
      <c r="E40" s="119">
        <f>E7-E8</f>
        <v>113276557964.11084</v>
      </c>
      <c r="F40" s="119"/>
      <c r="G40" s="119"/>
      <c r="H40" s="119"/>
      <c r="I40" s="119">
        <f>SUM(E40:H40)</f>
        <v>113276557964.11084</v>
      </c>
      <c r="J40" s="31"/>
    </row>
    <row r="41" spans="2:10" s="23" customFormat="1" ht="12.95" customHeight="1" x14ac:dyDescent="0.15">
      <c r="B41" s="96"/>
      <c r="C41" s="94" t="s">
        <v>126</v>
      </c>
      <c r="D41" s="95"/>
      <c r="E41" s="120">
        <f>E40/E7</f>
        <v>0.20322924509553011</v>
      </c>
      <c r="F41" s="120"/>
      <c r="G41" s="120"/>
      <c r="H41" s="120"/>
      <c r="I41" s="120">
        <f>I40/I7</f>
        <v>0.20322924509553011</v>
      </c>
      <c r="J41" s="31"/>
    </row>
    <row r="42" spans="2:10" s="23" customFormat="1" ht="12.95" customHeight="1" x14ac:dyDescent="0.15">
      <c r="B42" s="90" t="s">
        <v>115</v>
      </c>
      <c r="C42" s="91" t="s">
        <v>28</v>
      </c>
      <c r="D42" s="92"/>
      <c r="E42" s="119">
        <f>+E43+E49+E54+E62+E70</f>
        <v>74013586957</v>
      </c>
      <c r="F42" s="119"/>
      <c r="G42" s="119"/>
      <c r="H42" s="119"/>
      <c r="I42" s="119">
        <f t="shared" ref="I42:I53" si="1">SUM(E42:H42)</f>
        <v>74013586957</v>
      </c>
      <c r="J42" s="31"/>
    </row>
    <row r="43" spans="2:10" s="82" customFormat="1" ht="12.95" customHeight="1" x14ac:dyDescent="0.15">
      <c r="B43" s="96"/>
      <c r="C43" s="94" t="s">
        <v>102</v>
      </c>
      <c r="D43" s="94"/>
      <c r="E43" s="121">
        <f>SUM(E44:E48)</f>
        <v>49763998629</v>
      </c>
      <c r="F43" s="121"/>
      <c r="G43" s="121"/>
      <c r="H43" s="121"/>
      <c r="I43" s="121">
        <f>SUM(E43:H43)</f>
        <v>49763998629</v>
      </c>
      <c r="J43" s="81"/>
    </row>
    <row r="44" spans="2:10" s="23" customFormat="1" ht="12.95" customHeight="1" x14ac:dyDescent="0.15">
      <c r="B44" s="37"/>
      <c r="C44" s="80" t="s">
        <v>101</v>
      </c>
      <c r="D44" s="31" t="s">
        <v>104</v>
      </c>
      <c r="E44" s="114">
        <v>14852212907</v>
      </c>
      <c r="F44" s="114"/>
      <c r="G44" s="114"/>
      <c r="H44" s="122"/>
      <c r="I44" s="122">
        <f t="shared" si="1"/>
        <v>14852212907</v>
      </c>
      <c r="J44" s="31"/>
    </row>
    <row r="45" spans="2:10" s="23" customFormat="1" ht="12.95" customHeight="1" x14ac:dyDescent="0.15">
      <c r="B45" s="37"/>
      <c r="C45" s="80" t="s">
        <v>1</v>
      </c>
      <c r="D45" s="31" t="s">
        <v>105</v>
      </c>
      <c r="E45" s="114">
        <v>6696213056</v>
      </c>
      <c r="F45" s="114"/>
      <c r="G45" s="114"/>
      <c r="H45" s="122"/>
      <c r="I45" s="122">
        <f t="shared" si="1"/>
        <v>6696213056</v>
      </c>
      <c r="J45" s="31"/>
    </row>
    <row r="46" spans="2:10" s="23" customFormat="1" ht="12.95" customHeight="1" x14ac:dyDescent="0.15">
      <c r="B46" s="37"/>
      <c r="C46" s="80" t="s">
        <v>13</v>
      </c>
      <c r="D46" s="31" t="s">
        <v>133</v>
      </c>
      <c r="E46" s="112">
        <v>3282896156</v>
      </c>
      <c r="F46" s="114"/>
      <c r="G46" s="114"/>
      <c r="H46" s="122"/>
      <c r="I46" s="122">
        <f t="shared" si="1"/>
        <v>3282896156</v>
      </c>
      <c r="J46" s="31"/>
    </row>
    <row r="47" spans="2:10" s="23" customFormat="1" ht="12.95" customHeight="1" x14ac:dyDescent="0.2">
      <c r="B47" s="37"/>
      <c r="C47" s="80" t="s">
        <v>2</v>
      </c>
      <c r="D47" s="137" t="s">
        <v>177</v>
      </c>
      <c r="E47" s="112" t="s">
        <v>270</v>
      </c>
      <c r="F47" s="112"/>
      <c r="G47" s="112"/>
      <c r="H47" s="112"/>
      <c r="I47" s="112">
        <f t="shared" si="1"/>
        <v>0</v>
      </c>
      <c r="J47" s="31"/>
    </row>
    <row r="48" spans="2:10" s="23" customFormat="1" ht="12.95" customHeight="1" x14ac:dyDescent="0.15">
      <c r="B48" s="37"/>
      <c r="C48" s="80" t="s">
        <v>3</v>
      </c>
      <c r="D48" s="31" t="s">
        <v>130</v>
      </c>
      <c r="E48" s="114">
        <v>24932676510</v>
      </c>
      <c r="F48" s="114"/>
      <c r="G48" s="114"/>
      <c r="H48" s="122"/>
      <c r="I48" s="122">
        <f t="shared" si="1"/>
        <v>24932676510</v>
      </c>
      <c r="J48" s="31"/>
    </row>
    <row r="49" spans="2:10" s="82" customFormat="1" ht="12.95" customHeight="1" x14ac:dyDescent="0.15">
      <c r="B49" s="96"/>
      <c r="C49" s="94" t="s">
        <v>103</v>
      </c>
      <c r="D49" s="94"/>
      <c r="E49" s="121">
        <f>-SUM(E50:E53)</f>
        <v>-7399895509</v>
      </c>
      <c r="F49" s="121"/>
      <c r="G49" s="121"/>
      <c r="H49" s="121"/>
      <c r="I49" s="121">
        <f t="shared" si="1"/>
        <v>-7399895509</v>
      </c>
      <c r="J49" s="81"/>
    </row>
    <row r="50" spans="2:10" s="23" customFormat="1" ht="12.95" customHeight="1" x14ac:dyDescent="0.15">
      <c r="B50" s="37"/>
      <c r="C50" s="80" t="s">
        <v>101</v>
      </c>
      <c r="D50" s="31" t="s">
        <v>167</v>
      </c>
      <c r="E50" s="114">
        <v>3909701357</v>
      </c>
      <c r="F50" s="114"/>
      <c r="G50" s="114"/>
      <c r="H50" s="122"/>
      <c r="I50" s="122">
        <f t="shared" si="1"/>
        <v>3909701357</v>
      </c>
      <c r="J50" s="31"/>
    </row>
    <row r="51" spans="2:10" s="23" customFormat="1" ht="12.95" customHeight="1" x14ac:dyDescent="0.15">
      <c r="B51" s="37"/>
      <c r="C51" s="80" t="s">
        <v>1</v>
      </c>
      <c r="D51" s="31" t="s">
        <v>131</v>
      </c>
      <c r="E51" s="112" t="s">
        <v>270</v>
      </c>
      <c r="F51" s="114"/>
      <c r="G51" s="114"/>
      <c r="H51" s="122"/>
      <c r="I51" s="112">
        <f t="shared" si="1"/>
        <v>0</v>
      </c>
      <c r="J51" s="31"/>
    </row>
    <row r="52" spans="2:10" s="23" customFormat="1" ht="12.95" customHeight="1" x14ac:dyDescent="0.15">
      <c r="B52" s="37"/>
      <c r="C52" s="80" t="s">
        <v>13</v>
      </c>
      <c r="D52" s="31" t="s">
        <v>132</v>
      </c>
      <c r="E52" s="114">
        <v>3490194152</v>
      </c>
      <c r="F52" s="114"/>
      <c r="G52" s="114"/>
      <c r="H52" s="122"/>
      <c r="I52" s="122">
        <f t="shared" si="1"/>
        <v>3490194152</v>
      </c>
      <c r="J52" s="31"/>
    </row>
    <row r="53" spans="2:10" s="23" customFormat="1" ht="12.95" customHeight="1" x14ac:dyDescent="0.15">
      <c r="B53" s="37"/>
      <c r="C53" s="80" t="s">
        <v>2</v>
      </c>
      <c r="D53" s="22" t="s">
        <v>163</v>
      </c>
      <c r="E53" s="112" t="s">
        <v>270</v>
      </c>
      <c r="F53" s="112"/>
      <c r="G53" s="112"/>
      <c r="H53" s="122"/>
      <c r="I53" s="112">
        <f t="shared" si="1"/>
        <v>0</v>
      </c>
      <c r="J53" s="31"/>
    </row>
    <row r="54" spans="2:10" s="82" customFormat="1" ht="12.95" customHeight="1" x14ac:dyDescent="0.2">
      <c r="B54" s="96"/>
      <c r="C54" s="97" t="s">
        <v>303</v>
      </c>
      <c r="D54" s="98"/>
      <c r="E54" s="121">
        <f>SUM(E55:E61)</f>
        <v>-5607409738</v>
      </c>
      <c r="F54" s="121"/>
      <c r="G54" s="121"/>
      <c r="H54" s="121"/>
      <c r="I54" s="121">
        <f>SUM(E54:H54)</f>
        <v>-5607409738</v>
      </c>
      <c r="J54" s="81"/>
    </row>
    <row r="55" spans="2:10" s="22" customFormat="1" ht="12.95" customHeight="1" x14ac:dyDescent="0.15">
      <c r="B55" s="37"/>
      <c r="C55" s="80" t="s">
        <v>101</v>
      </c>
      <c r="D55" s="22" t="s">
        <v>120</v>
      </c>
      <c r="E55" s="114" t="s">
        <v>270</v>
      </c>
      <c r="F55" s="114"/>
      <c r="G55" s="114"/>
      <c r="H55" s="123"/>
      <c r="I55" s="112">
        <f t="shared" ref="I55:I86" si="2">SUM(E55:H55)</f>
        <v>0</v>
      </c>
      <c r="J55" s="31"/>
    </row>
    <row r="56" spans="2:10" s="22" customFormat="1" ht="12.95" customHeight="1" x14ac:dyDescent="0.15">
      <c r="B56" s="37"/>
      <c r="C56" s="80" t="s">
        <v>1</v>
      </c>
      <c r="D56" s="22" t="s">
        <v>121</v>
      </c>
      <c r="E56" s="114">
        <v>-5607409738</v>
      </c>
      <c r="F56" s="114"/>
      <c r="G56" s="114"/>
      <c r="H56" s="122"/>
      <c r="I56" s="122">
        <f>SUM(E56:H56)</f>
        <v>-5607409738</v>
      </c>
      <c r="J56" s="31"/>
    </row>
    <row r="57" spans="2:10" s="22" customFormat="1" ht="12.95" customHeight="1" x14ac:dyDescent="0.15">
      <c r="B57" s="37"/>
      <c r="C57" s="80" t="s">
        <v>13</v>
      </c>
      <c r="D57" s="22" t="s">
        <v>164</v>
      </c>
      <c r="E57" s="112" t="s">
        <v>270</v>
      </c>
      <c r="F57" s="112"/>
      <c r="G57" s="112"/>
      <c r="H57" s="122"/>
      <c r="I57" s="112">
        <f t="shared" si="2"/>
        <v>0</v>
      </c>
      <c r="J57" s="31"/>
    </row>
    <row r="58" spans="2:10" s="22" customFormat="1" ht="12.95" customHeight="1" x14ac:dyDescent="0.15">
      <c r="B58" s="37"/>
      <c r="C58" s="80" t="s">
        <v>2</v>
      </c>
      <c r="D58" s="22" t="s">
        <v>165</v>
      </c>
      <c r="E58" s="112" t="s">
        <v>270</v>
      </c>
      <c r="F58" s="112"/>
      <c r="G58" s="112"/>
      <c r="H58" s="122"/>
      <c r="I58" s="112">
        <f t="shared" si="2"/>
        <v>0</v>
      </c>
      <c r="J58" s="31"/>
    </row>
    <row r="59" spans="2:10" s="22" customFormat="1" ht="12.95" customHeight="1" x14ac:dyDescent="0.15">
      <c r="B59" s="37"/>
      <c r="C59" s="80" t="s">
        <v>3</v>
      </c>
      <c r="D59" s="22" t="s">
        <v>166</v>
      </c>
      <c r="E59" s="112" t="s">
        <v>270</v>
      </c>
      <c r="F59" s="114"/>
      <c r="G59" s="112"/>
      <c r="H59" s="122"/>
      <c r="I59" s="112">
        <f t="shared" si="2"/>
        <v>0</v>
      </c>
      <c r="J59" s="31"/>
    </row>
    <row r="60" spans="2:10" s="22" customFormat="1" ht="12.95" customHeight="1" x14ac:dyDescent="0.15">
      <c r="B60" s="37"/>
      <c r="C60" s="80" t="s">
        <v>4</v>
      </c>
      <c r="D60" s="22" t="s">
        <v>262</v>
      </c>
      <c r="E60" s="112" t="s">
        <v>270</v>
      </c>
      <c r="F60" s="112"/>
      <c r="G60" s="114"/>
      <c r="H60" s="122"/>
      <c r="I60" s="112">
        <f t="shared" si="2"/>
        <v>0</v>
      </c>
      <c r="J60" s="31"/>
    </row>
    <row r="61" spans="2:10" s="22" customFormat="1" ht="12.95" customHeight="1" x14ac:dyDescent="0.15">
      <c r="B61" s="37"/>
      <c r="C61" s="80" t="s">
        <v>16</v>
      </c>
      <c r="D61" s="22" t="s">
        <v>178</v>
      </c>
      <c r="E61" s="112" t="s">
        <v>270</v>
      </c>
      <c r="F61" s="112"/>
      <c r="G61" s="114"/>
      <c r="H61" s="122"/>
      <c r="I61" s="112">
        <f t="shared" si="2"/>
        <v>0</v>
      </c>
      <c r="J61" s="31"/>
    </row>
    <row r="62" spans="2:10" s="82" customFormat="1" ht="12.95" customHeight="1" x14ac:dyDescent="0.2">
      <c r="B62" s="96"/>
      <c r="C62" s="99" t="s">
        <v>31</v>
      </c>
      <c r="D62" s="94"/>
      <c r="E62" s="113">
        <f>SUM(E63:E69)</f>
        <v>48305969064</v>
      </c>
      <c r="F62" s="113"/>
      <c r="G62" s="113"/>
      <c r="H62" s="113"/>
      <c r="I62" s="113">
        <f>SUM(E62:H62)</f>
        <v>48305969064</v>
      </c>
      <c r="J62" s="81"/>
    </row>
    <row r="63" spans="2:10" s="23" customFormat="1" ht="12.95" customHeight="1" x14ac:dyDescent="0.15">
      <c r="B63" s="37"/>
      <c r="C63" s="80" t="s">
        <v>101</v>
      </c>
      <c r="D63" s="31" t="s">
        <v>128</v>
      </c>
      <c r="E63" s="114">
        <v>44726591251</v>
      </c>
      <c r="F63" s="114"/>
      <c r="G63" s="114"/>
      <c r="H63" s="114"/>
      <c r="I63" s="122">
        <f t="shared" si="2"/>
        <v>44726591251</v>
      </c>
      <c r="J63" s="31"/>
    </row>
    <row r="64" spans="2:10" s="23" customFormat="1" ht="12.95" customHeight="1" x14ac:dyDescent="0.15">
      <c r="B64" s="37"/>
      <c r="C64" s="80" t="s">
        <v>1</v>
      </c>
      <c r="D64" s="31" t="s">
        <v>106</v>
      </c>
      <c r="E64" s="114">
        <v>817022870</v>
      </c>
      <c r="F64" s="114"/>
      <c r="G64" s="114"/>
      <c r="H64" s="114"/>
      <c r="I64" s="122">
        <f t="shared" si="2"/>
        <v>817022870</v>
      </c>
      <c r="J64" s="31"/>
    </row>
    <row r="65" spans="2:10" s="23" customFormat="1" ht="12.95" customHeight="1" x14ac:dyDescent="0.15">
      <c r="B65" s="37"/>
      <c r="C65" s="80" t="s">
        <v>13</v>
      </c>
      <c r="D65" s="31" t="s">
        <v>143</v>
      </c>
      <c r="E65" s="112" t="s">
        <v>270</v>
      </c>
      <c r="F65" s="112"/>
      <c r="G65" s="114"/>
      <c r="H65" s="114"/>
      <c r="I65" s="112">
        <f t="shared" si="2"/>
        <v>0</v>
      </c>
      <c r="J65" s="31"/>
    </row>
    <row r="66" spans="2:10" s="23" customFormat="1" ht="12.95" customHeight="1" x14ac:dyDescent="0.15">
      <c r="B66" s="37"/>
      <c r="C66" s="80" t="s">
        <v>2</v>
      </c>
      <c r="D66" s="31" t="s">
        <v>265</v>
      </c>
      <c r="E66" s="112" t="s">
        <v>270</v>
      </c>
      <c r="F66" s="112"/>
      <c r="G66" s="112"/>
      <c r="H66" s="114"/>
      <c r="I66" s="112">
        <f t="shared" si="2"/>
        <v>0</v>
      </c>
      <c r="J66" s="31"/>
    </row>
    <row r="67" spans="2:10" s="23" customFormat="1" ht="12.95" customHeight="1" x14ac:dyDescent="0.15">
      <c r="B67" s="37"/>
      <c r="C67" s="80" t="s">
        <v>3</v>
      </c>
      <c r="D67" s="31" t="s">
        <v>264</v>
      </c>
      <c r="E67" s="112" t="s">
        <v>270</v>
      </c>
      <c r="F67" s="112"/>
      <c r="G67" s="112"/>
      <c r="H67" s="114"/>
      <c r="I67" s="112">
        <f>SUM(E67:H67)</f>
        <v>0</v>
      </c>
      <c r="J67" s="31"/>
    </row>
    <row r="68" spans="2:10" s="23" customFormat="1" ht="12.95" customHeight="1" x14ac:dyDescent="0.15">
      <c r="B68" s="37"/>
      <c r="C68" s="80" t="s">
        <v>4</v>
      </c>
      <c r="D68" s="31" t="s">
        <v>268</v>
      </c>
      <c r="E68" s="112" t="s">
        <v>270</v>
      </c>
      <c r="F68" s="112"/>
      <c r="G68" s="114"/>
      <c r="H68" s="114"/>
      <c r="I68" s="112">
        <f>SUM(E68:H68)</f>
        <v>0</v>
      </c>
      <c r="J68" s="31"/>
    </row>
    <row r="69" spans="2:10" s="23" customFormat="1" ht="12.95" customHeight="1" x14ac:dyDescent="0.15">
      <c r="B69" s="37"/>
      <c r="C69" s="80" t="s">
        <v>16</v>
      </c>
      <c r="D69" s="31" t="s">
        <v>107</v>
      </c>
      <c r="E69" s="114">
        <v>2762354943</v>
      </c>
      <c r="F69" s="114"/>
      <c r="G69" s="114"/>
      <c r="H69" s="114"/>
      <c r="I69" s="122">
        <f>SUM(E69:H69)</f>
        <v>2762354943</v>
      </c>
      <c r="J69" s="31"/>
    </row>
    <row r="70" spans="2:10" s="82" customFormat="1" ht="12.95" customHeight="1" x14ac:dyDescent="0.2">
      <c r="B70" s="96"/>
      <c r="C70" s="99" t="s">
        <v>32</v>
      </c>
      <c r="D70" s="94"/>
      <c r="E70" s="113">
        <f>-SUM(E71:E81)</f>
        <v>-11049075489</v>
      </c>
      <c r="F70" s="113"/>
      <c r="G70" s="113"/>
      <c r="H70" s="113"/>
      <c r="I70" s="113">
        <f>SUM(E70:H70)</f>
        <v>-11049075489</v>
      </c>
      <c r="J70" s="81"/>
    </row>
    <row r="71" spans="2:10" s="23" customFormat="1" ht="12.95" customHeight="1" x14ac:dyDescent="0.15">
      <c r="B71" s="37"/>
      <c r="C71" s="80" t="s">
        <v>101</v>
      </c>
      <c r="D71" s="31" t="s">
        <v>128</v>
      </c>
      <c r="E71" s="114">
        <v>10282732982</v>
      </c>
      <c r="F71" s="114"/>
      <c r="G71" s="114"/>
      <c r="H71" s="114"/>
      <c r="I71" s="122">
        <f t="shared" si="2"/>
        <v>10282732982</v>
      </c>
      <c r="J71" s="31"/>
    </row>
    <row r="72" spans="2:10" s="23" customFormat="1" ht="12.95" customHeight="1" x14ac:dyDescent="0.15">
      <c r="B72" s="37"/>
      <c r="C72" s="80" t="s">
        <v>1</v>
      </c>
      <c r="D72" s="31" t="s">
        <v>129</v>
      </c>
      <c r="E72" s="114">
        <v>635000000</v>
      </c>
      <c r="F72" s="114"/>
      <c r="G72" s="114"/>
      <c r="H72" s="114"/>
      <c r="I72" s="122">
        <f t="shared" si="2"/>
        <v>635000000</v>
      </c>
      <c r="J72" s="31"/>
    </row>
    <row r="73" spans="2:10" s="23" customFormat="1" ht="12.95" customHeight="1" x14ac:dyDescent="0.15">
      <c r="B73" s="37"/>
      <c r="C73" s="80" t="s">
        <v>13</v>
      </c>
      <c r="D73" s="31" t="s">
        <v>138</v>
      </c>
      <c r="E73" s="112" t="s">
        <v>270</v>
      </c>
      <c r="F73" s="114"/>
      <c r="G73" s="112"/>
      <c r="H73" s="114"/>
      <c r="I73" s="112">
        <f t="shared" si="2"/>
        <v>0</v>
      </c>
      <c r="J73" s="31"/>
    </row>
    <row r="74" spans="2:10" s="23" customFormat="1" ht="12.95" customHeight="1" x14ac:dyDescent="0.15">
      <c r="B74" s="37"/>
      <c r="C74" s="80" t="s">
        <v>2</v>
      </c>
      <c r="D74" s="31" t="s">
        <v>170</v>
      </c>
      <c r="E74" s="112" t="s">
        <v>270</v>
      </c>
      <c r="F74" s="114"/>
      <c r="G74" s="112"/>
      <c r="H74" s="114"/>
      <c r="I74" s="112">
        <f t="shared" si="2"/>
        <v>0</v>
      </c>
      <c r="J74" s="31"/>
    </row>
    <row r="75" spans="2:10" s="23" customFormat="1" ht="12.95" customHeight="1" x14ac:dyDescent="0.15">
      <c r="B75" s="37"/>
      <c r="C75" s="80" t="s">
        <v>3</v>
      </c>
      <c r="D75" s="31" t="s">
        <v>134</v>
      </c>
      <c r="E75" s="114">
        <v>8205205</v>
      </c>
      <c r="F75" s="114"/>
      <c r="G75" s="114"/>
      <c r="H75" s="114"/>
      <c r="I75" s="122">
        <f t="shared" si="2"/>
        <v>8205205</v>
      </c>
      <c r="J75" s="31"/>
    </row>
    <row r="76" spans="2:10" s="23" customFormat="1" ht="12.95" customHeight="1" x14ac:dyDescent="0.15">
      <c r="B76" s="37"/>
      <c r="C76" s="80" t="s">
        <v>4</v>
      </c>
      <c r="D76" s="31" t="s">
        <v>174</v>
      </c>
      <c r="E76" s="112">
        <v>42726179</v>
      </c>
      <c r="F76" s="112"/>
      <c r="G76" s="112"/>
      <c r="H76" s="114"/>
      <c r="I76" s="112">
        <f t="shared" si="2"/>
        <v>42726179</v>
      </c>
      <c r="J76" s="31"/>
    </row>
    <row r="77" spans="2:10" s="23" customFormat="1" ht="12.95" customHeight="1" x14ac:dyDescent="0.15">
      <c r="B77" s="37"/>
      <c r="C77" s="80" t="s">
        <v>16</v>
      </c>
      <c r="D77" s="31" t="s">
        <v>135</v>
      </c>
      <c r="E77" s="112" t="s">
        <v>270</v>
      </c>
      <c r="F77" s="112"/>
      <c r="G77" s="112"/>
      <c r="H77" s="114"/>
      <c r="I77" s="112">
        <f t="shared" si="2"/>
        <v>0</v>
      </c>
      <c r="J77" s="31"/>
    </row>
    <row r="78" spans="2:10" s="23" customFormat="1" ht="12.95" customHeight="1" x14ac:dyDescent="0.15">
      <c r="B78" s="37"/>
      <c r="C78" s="80" t="s">
        <v>17</v>
      </c>
      <c r="D78" s="31" t="s">
        <v>140</v>
      </c>
      <c r="E78" s="112" t="s">
        <v>270</v>
      </c>
      <c r="F78" s="112"/>
      <c r="G78" s="112"/>
      <c r="H78" s="114"/>
      <c r="I78" s="112">
        <f t="shared" si="2"/>
        <v>0</v>
      </c>
      <c r="J78" s="31"/>
    </row>
    <row r="79" spans="2:10" s="23" customFormat="1" ht="12.95" customHeight="1" x14ac:dyDescent="0.15">
      <c r="B79" s="37"/>
      <c r="C79" s="80" t="s">
        <v>18</v>
      </c>
      <c r="D79" s="31" t="s">
        <v>139</v>
      </c>
      <c r="E79" s="114">
        <v>69594728</v>
      </c>
      <c r="F79" s="114"/>
      <c r="G79" s="114"/>
      <c r="H79" s="114"/>
      <c r="I79" s="122">
        <f t="shared" si="2"/>
        <v>69594728</v>
      </c>
      <c r="J79" s="31"/>
    </row>
    <row r="80" spans="2:10" s="23" customFormat="1" ht="12.95" customHeight="1" x14ac:dyDescent="0.15">
      <c r="B80" s="37"/>
      <c r="C80" s="80" t="s">
        <v>19</v>
      </c>
      <c r="D80" s="31" t="s">
        <v>294</v>
      </c>
      <c r="E80" s="112" t="s">
        <v>270</v>
      </c>
      <c r="F80" s="112"/>
      <c r="G80" s="114"/>
      <c r="H80" s="114"/>
      <c r="I80" s="112">
        <f t="shared" si="2"/>
        <v>0</v>
      </c>
      <c r="J80" s="31"/>
    </row>
    <row r="81" spans="2:10" s="23" customFormat="1" ht="12.95" customHeight="1" x14ac:dyDescent="0.15">
      <c r="B81" s="37"/>
      <c r="C81" s="80" t="s">
        <v>5</v>
      </c>
      <c r="D81" s="31" t="s">
        <v>108</v>
      </c>
      <c r="E81" s="114">
        <v>10816395</v>
      </c>
      <c r="F81" s="114"/>
      <c r="G81" s="114"/>
      <c r="H81" s="114"/>
      <c r="I81" s="122">
        <f t="shared" si="2"/>
        <v>10816395</v>
      </c>
      <c r="J81" s="31"/>
    </row>
    <row r="82" spans="2:10" s="32" customFormat="1" ht="12.95" customHeight="1" x14ac:dyDescent="0.2">
      <c r="B82" s="90" t="s">
        <v>116</v>
      </c>
      <c r="C82" s="91" t="s">
        <v>100</v>
      </c>
      <c r="D82" s="92"/>
      <c r="E82" s="118">
        <f>E40+E42</f>
        <v>187290144921.11084</v>
      </c>
      <c r="F82" s="118"/>
      <c r="G82" s="118"/>
      <c r="H82" s="118"/>
      <c r="I82" s="118">
        <f>SUM(E82:H82)</f>
        <v>187290144921.11084</v>
      </c>
      <c r="J82" s="39"/>
    </row>
    <row r="83" spans="2:10" s="32" customFormat="1" ht="12.95" customHeight="1" x14ac:dyDescent="0.15">
      <c r="B83" s="96"/>
      <c r="C83" s="94" t="s">
        <v>127</v>
      </c>
      <c r="D83" s="95"/>
      <c r="E83" s="120">
        <f>E82/E7</f>
        <v>0.33601687277794184</v>
      </c>
      <c r="F83" s="120"/>
      <c r="G83" s="120"/>
      <c r="H83" s="120"/>
      <c r="I83" s="120">
        <f>I82/I7</f>
        <v>0.33601687277794184</v>
      </c>
      <c r="J83" s="29"/>
    </row>
    <row r="84" spans="2:10" s="23" customFormat="1" ht="12.95" customHeight="1" x14ac:dyDescent="0.15">
      <c r="B84" s="90" t="s">
        <v>117</v>
      </c>
      <c r="C84" s="91" t="s">
        <v>29</v>
      </c>
      <c r="D84" s="91"/>
      <c r="E84" s="119">
        <v>34861866868</v>
      </c>
      <c r="F84" s="119"/>
      <c r="G84" s="119"/>
      <c r="H84" s="119"/>
      <c r="I84" s="119">
        <f>SUM(E84:H84)</f>
        <v>34861866868</v>
      </c>
      <c r="J84" s="31"/>
    </row>
    <row r="85" spans="2:10" s="22" customFormat="1" ht="12.95" customHeight="1" x14ac:dyDescent="0.15">
      <c r="B85" s="90" t="s">
        <v>118</v>
      </c>
      <c r="C85" s="91" t="s">
        <v>69</v>
      </c>
      <c r="D85" s="91"/>
      <c r="E85" s="124">
        <f>E82-E84</f>
        <v>152428278053.11084</v>
      </c>
      <c r="F85" s="124"/>
      <c r="G85" s="124"/>
      <c r="H85" s="124"/>
      <c r="I85" s="124">
        <f t="shared" si="2"/>
        <v>152428278053.11084</v>
      </c>
      <c r="J85" s="31"/>
    </row>
    <row r="86" spans="2:10" s="23" customFormat="1" ht="12.95" customHeight="1" x14ac:dyDescent="0.15">
      <c r="B86" s="38"/>
      <c r="C86" s="81" t="s">
        <v>70</v>
      </c>
      <c r="D86" s="31"/>
      <c r="E86" s="114">
        <v>148780645993.11084</v>
      </c>
      <c r="F86" s="114"/>
      <c r="G86" s="114"/>
      <c r="H86" s="122"/>
      <c r="I86" s="122">
        <f t="shared" si="2"/>
        <v>148780645993.11084</v>
      </c>
      <c r="J86" s="31"/>
    </row>
    <row r="87" spans="2:10" s="23" customFormat="1" ht="12.95" customHeight="1" x14ac:dyDescent="0.15">
      <c r="B87" s="38"/>
      <c r="C87" s="81" t="s">
        <v>99</v>
      </c>
      <c r="D87" s="31"/>
      <c r="E87" s="114">
        <v>3647632060</v>
      </c>
      <c r="F87" s="114"/>
      <c r="G87" s="114"/>
      <c r="H87" s="122"/>
      <c r="I87" s="122">
        <f>SUM(E87:H87)</f>
        <v>3647632060</v>
      </c>
      <c r="J87" s="31"/>
    </row>
    <row r="88" spans="2:10" s="47" customFormat="1" ht="6.75" customHeight="1" x14ac:dyDescent="0.25">
      <c r="B88" s="41"/>
      <c r="C88" s="42"/>
      <c r="D88" s="43"/>
      <c r="E88" s="19"/>
      <c r="F88" s="44"/>
      <c r="G88" s="44"/>
      <c r="H88" s="44"/>
      <c r="I88" s="45"/>
      <c r="J88" s="46"/>
    </row>
    <row r="89" spans="2:10" s="55" customFormat="1" ht="15" customHeight="1" x14ac:dyDescent="0.25">
      <c r="B89" s="48"/>
      <c r="C89" s="49"/>
      <c r="D89" s="50"/>
      <c r="E89" s="51"/>
      <c r="F89" s="52"/>
      <c r="G89" s="52"/>
      <c r="H89" s="52"/>
      <c r="I89" s="53"/>
      <c r="J89" s="54"/>
    </row>
    <row r="90" spans="2:10" s="55" customFormat="1" ht="15" customHeight="1" x14ac:dyDescent="0.25">
      <c r="B90" s="48"/>
      <c r="C90" s="49"/>
      <c r="D90" s="50"/>
      <c r="E90" s="51"/>
      <c r="F90" s="52"/>
      <c r="G90" s="52"/>
      <c r="H90" s="52"/>
      <c r="I90" s="53"/>
      <c r="J90" s="54"/>
    </row>
    <row r="91" spans="2:10" s="54" customFormat="1" ht="15" customHeight="1" x14ac:dyDescent="0.25">
      <c r="B91" s="48"/>
      <c r="C91" s="49"/>
      <c r="D91" s="50"/>
      <c r="E91" s="51"/>
      <c r="F91" s="56"/>
      <c r="G91" s="56"/>
      <c r="H91" s="56"/>
      <c r="I91" s="53"/>
    </row>
  </sheetData>
  <mergeCells count="3">
    <mergeCell ref="B4:D4"/>
    <mergeCell ref="B2:I2"/>
    <mergeCell ref="B3:I3"/>
  </mergeCells>
  <phoneticPr fontId="3" type="noConversion"/>
  <pageMargins left="0.25" right="0.25" top="0.75" bottom="0.75" header="0.3" footer="0.3"/>
  <pageSetup paperSize="9" scale="10" orientation="portrait" r:id="rId1"/>
  <headerFooter alignWithMargins="0"/>
  <ignoredErrors>
    <ignoredError sqref="C88:D114 D82 C84 D8 D84:D87 C9:C39 C44:C53 C70:C81 C55:C65 C66:C69" numberStoredAsText="1"/>
    <ignoredError sqref="I83 I41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076DF-1CF3-44A5-A668-6B5579C349BC}">
  <sheetPr codeName="Sheet5">
    <pageSetUpPr fitToPage="1"/>
  </sheetPr>
  <dimension ref="B1:K24"/>
  <sheetViews>
    <sheetView showGridLines="0" zoomScaleNormal="100" zoomScaleSheetLayoutView="130" workbookViewId="0"/>
  </sheetViews>
  <sheetFormatPr defaultRowHeight="12.95" customHeight="1" x14ac:dyDescent="0.2"/>
  <cols>
    <col min="1" max="1" width="3.109375" style="2" customWidth="1"/>
    <col min="2" max="2" width="20.33203125" style="3" customWidth="1"/>
    <col min="3" max="6" width="12.77734375" style="3" customWidth="1"/>
    <col min="7" max="7" width="14.6640625" style="3" customWidth="1"/>
    <col min="8" max="8" width="3" style="2" customWidth="1"/>
    <col min="9" max="16384" width="8.88671875" style="2"/>
  </cols>
  <sheetData>
    <row r="1" spans="2:11" s="11" customFormat="1" ht="12.95" customHeight="1" x14ac:dyDescent="0.2">
      <c r="B1" s="12"/>
      <c r="C1" s="12"/>
      <c r="D1" s="12"/>
      <c r="E1" s="12"/>
      <c r="F1" s="12"/>
      <c r="G1" s="12"/>
    </row>
    <row r="2" spans="2:11" s="100" customFormat="1" ht="19.5" customHeight="1" x14ac:dyDescent="0.25">
      <c r="B2" s="231" t="s">
        <v>281</v>
      </c>
      <c r="C2" s="232"/>
      <c r="D2" s="232"/>
      <c r="E2" s="232"/>
      <c r="F2" s="232"/>
      <c r="G2" s="232"/>
    </row>
    <row r="3" spans="2:11" s="11" customFormat="1" ht="13.5" customHeight="1" x14ac:dyDescent="0.2">
      <c r="B3" s="233" t="s">
        <v>273</v>
      </c>
      <c r="C3" s="234"/>
      <c r="D3" s="234"/>
      <c r="E3" s="234"/>
      <c r="F3" s="234"/>
      <c r="G3" s="234"/>
    </row>
    <row r="4" spans="2:11" s="11" customFormat="1" ht="13.5" customHeight="1" x14ac:dyDescent="0.2">
      <c r="B4" s="233" t="s">
        <v>275</v>
      </c>
      <c r="C4" s="234"/>
      <c r="D4" s="234"/>
      <c r="E4" s="234"/>
      <c r="F4" s="234"/>
      <c r="G4" s="234"/>
    </row>
    <row r="5" spans="2:11" s="11" customFormat="1" ht="12.75" customHeight="1" x14ac:dyDescent="0.2">
      <c r="B5" s="12"/>
      <c r="C5" s="12"/>
      <c r="D5" s="12"/>
      <c r="E5" s="12"/>
      <c r="F5" s="12"/>
      <c r="G5" s="12"/>
    </row>
    <row r="6" spans="2:11" s="11" customFormat="1" ht="12.95" customHeight="1" x14ac:dyDescent="0.2">
      <c r="B6" s="12"/>
      <c r="C6" s="12"/>
      <c r="D6" s="12"/>
      <c r="E6" s="12"/>
      <c r="F6" s="12"/>
      <c r="G6" s="12"/>
    </row>
    <row r="7" spans="2:11" s="11" customFormat="1" ht="12.95" customHeight="1" x14ac:dyDescent="0.2">
      <c r="B7" s="101"/>
      <c r="C7" s="12"/>
      <c r="D7" s="12"/>
      <c r="E7" s="12"/>
      <c r="F7" s="12"/>
      <c r="G7" s="102" t="s">
        <v>92</v>
      </c>
    </row>
    <row r="8" spans="2:11" s="11" customFormat="1" ht="12.95" customHeight="1" x14ac:dyDescent="0.2">
      <c r="B8" s="103"/>
      <c r="C8" s="194" t="s">
        <v>79</v>
      </c>
      <c r="D8" s="194" t="s">
        <v>80</v>
      </c>
      <c r="E8" s="194" t="s">
        <v>81</v>
      </c>
      <c r="F8" s="194" t="s">
        <v>82</v>
      </c>
      <c r="G8" s="195" t="s">
        <v>0</v>
      </c>
    </row>
    <row r="9" spans="2:11" s="11" customFormat="1" ht="12.95" customHeight="1" x14ac:dyDescent="0.2">
      <c r="B9" s="196" t="s">
        <v>277</v>
      </c>
      <c r="C9" s="203">
        <v>318350.34000000003</v>
      </c>
      <c r="D9" s="197"/>
      <c r="E9" s="197"/>
      <c r="F9" s="197"/>
      <c r="G9" s="197">
        <v>318350.34000000003</v>
      </c>
    </row>
    <row r="10" spans="2:11" s="11" customFormat="1" ht="12.95" customHeight="1" x14ac:dyDescent="0.2">
      <c r="B10" s="198" t="s">
        <v>257</v>
      </c>
      <c r="C10" s="128">
        <v>99826.43</v>
      </c>
      <c r="D10" s="127"/>
      <c r="E10" s="199"/>
      <c r="F10" s="199"/>
      <c r="G10" s="199">
        <v>99826.43</v>
      </c>
    </row>
    <row r="11" spans="2:11" s="11" customFormat="1" ht="12.95" customHeight="1" x14ac:dyDescent="0.2">
      <c r="B11" s="198" t="s">
        <v>258</v>
      </c>
      <c r="C11" s="128">
        <v>28791.17</v>
      </c>
      <c r="D11" s="127"/>
      <c r="E11" s="199"/>
      <c r="F11" s="199"/>
      <c r="G11" s="199">
        <v>28791.17</v>
      </c>
    </row>
    <row r="12" spans="2:11" s="11" customFormat="1" ht="12.95" customHeight="1" x14ac:dyDescent="0.2">
      <c r="B12" s="198" t="s">
        <v>259</v>
      </c>
      <c r="C12" s="128">
        <v>8705.93</v>
      </c>
      <c r="D12" s="127"/>
      <c r="E12" s="199"/>
      <c r="F12" s="199"/>
      <c r="G12" s="199">
        <v>8705.93</v>
      </c>
    </row>
    <row r="13" spans="2:11" s="11" customFormat="1" ht="12.95" customHeight="1" x14ac:dyDescent="0.2">
      <c r="B13" s="198" t="s">
        <v>260</v>
      </c>
      <c r="C13" s="128">
        <v>11651.17</v>
      </c>
      <c r="D13" s="127"/>
      <c r="E13" s="199"/>
      <c r="F13" s="199"/>
      <c r="G13" s="199">
        <v>11651.17</v>
      </c>
    </row>
    <row r="14" spans="2:11" s="11" customFormat="1" ht="12.95" customHeight="1" x14ac:dyDescent="0.2">
      <c r="B14" s="198" t="s">
        <v>261</v>
      </c>
      <c r="C14" s="128">
        <v>32624.78</v>
      </c>
      <c r="D14" s="127"/>
      <c r="E14" s="199"/>
      <c r="F14" s="199"/>
      <c r="G14" s="199">
        <v>32624.78</v>
      </c>
    </row>
    <row r="15" spans="2:11" s="11" customFormat="1" ht="12.95" customHeight="1" x14ac:dyDescent="0.2">
      <c r="B15" s="198" t="s">
        <v>269</v>
      </c>
      <c r="C15" s="112">
        <v>136750.85999999999</v>
      </c>
      <c r="D15" s="112"/>
      <c r="E15" s="112"/>
      <c r="F15" s="199"/>
      <c r="G15" s="199">
        <v>136750.85999999999</v>
      </c>
    </row>
    <row r="16" spans="2:11" s="129" customFormat="1" ht="12.95" customHeight="1" x14ac:dyDescent="0.2">
      <c r="B16" s="196" t="s">
        <v>253</v>
      </c>
      <c r="C16" s="203">
        <v>182787.4</v>
      </c>
      <c r="D16" s="197"/>
      <c r="E16" s="197"/>
      <c r="F16" s="197"/>
      <c r="G16" s="197">
        <v>182787.4</v>
      </c>
      <c r="K16" s="207"/>
    </row>
    <row r="17" spans="2:11" s="129" customFormat="1" ht="12.95" customHeight="1" x14ac:dyDescent="0.2">
      <c r="B17" s="198" t="s">
        <v>254</v>
      </c>
      <c r="C17" s="128">
        <v>112805.49</v>
      </c>
      <c r="D17" s="127"/>
      <c r="E17" s="199"/>
      <c r="F17" s="199"/>
      <c r="G17" s="199">
        <v>112805.49</v>
      </c>
      <c r="K17" s="207"/>
    </row>
    <row r="18" spans="2:11" s="129" customFormat="1" ht="12.95" customHeight="1" x14ac:dyDescent="0.2">
      <c r="B18" s="198" t="s">
        <v>255</v>
      </c>
      <c r="C18" s="128">
        <v>37496.51</v>
      </c>
      <c r="D18" s="127"/>
      <c r="E18" s="199"/>
      <c r="F18" s="199"/>
      <c r="G18" s="199">
        <v>37496.51</v>
      </c>
      <c r="K18" s="207"/>
    </row>
    <row r="19" spans="2:11" s="129" customFormat="1" ht="12.95" customHeight="1" x14ac:dyDescent="0.2">
      <c r="B19" s="198" t="s">
        <v>256</v>
      </c>
      <c r="C19" s="128">
        <v>32485.4</v>
      </c>
      <c r="D19" s="200"/>
      <c r="E19" s="199"/>
      <c r="F19" s="199"/>
      <c r="G19" s="199">
        <v>32485.4</v>
      </c>
      <c r="K19" s="207"/>
    </row>
    <row r="20" spans="2:11" s="129" customFormat="1" ht="12.95" customHeight="1" x14ac:dyDescent="0.2">
      <c r="B20" s="211" t="s">
        <v>276</v>
      </c>
      <c r="C20" s="203">
        <v>35508.9</v>
      </c>
      <c r="D20" s="197"/>
      <c r="E20" s="197"/>
      <c r="F20" s="197"/>
      <c r="G20" s="197">
        <v>35508.9</v>
      </c>
      <c r="K20" s="207"/>
    </row>
    <row r="21" spans="2:11" s="129" customFormat="1" ht="12.95" customHeight="1" x14ac:dyDescent="0.2">
      <c r="B21" s="196" t="s">
        <v>176</v>
      </c>
      <c r="C21" s="203">
        <v>20736.509999999998</v>
      </c>
      <c r="D21" s="201"/>
      <c r="E21" s="197"/>
      <c r="F21" s="197"/>
      <c r="G21" s="197">
        <v>20736.509999999998</v>
      </c>
      <c r="K21" s="207"/>
    </row>
    <row r="22" spans="2:11" s="11" customFormat="1" ht="12.95" customHeight="1" x14ac:dyDescent="0.2">
      <c r="B22" s="103" t="s">
        <v>0</v>
      </c>
      <c r="C22" s="138">
        <v>557383.16</v>
      </c>
      <c r="D22" s="202"/>
      <c r="E22" s="138"/>
      <c r="F22" s="138"/>
      <c r="G22" s="138">
        <v>557383.16</v>
      </c>
      <c r="K22" s="207"/>
    </row>
    <row r="23" spans="2:11" s="11" customFormat="1" ht="12.95" customHeight="1" x14ac:dyDescent="0.2">
      <c r="B23" s="212" t="s">
        <v>305</v>
      </c>
      <c r="C23" s="13"/>
      <c r="D23" s="13"/>
      <c r="E23" s="12"/>
      <c r="F23" s="12"/>
      <c r="G23" s="12"/>
    </row>
    <row r="24" spans="2:11" ht="12.95" customHeight="1" x14ac:dyDescent="0.2">
      <c r="B24" s="139"/>
    </row>
  </sheetData>
  <mergeCells count="3">
    <mergeCell ref="B2:G2"/>
    <mergeCell ref="B3:G3"/>
    <mergeCell ref="B4:G4"/>
  </mergeCells>
  <phoneticPr fontId="3" type="noConversion"/>
  <hyperlinks>
    <hyperlink ref="B19" r:id="rId1" display="Lineage@" xr:uid="{DB7B3066-7B65-4F25-A90D-3928DB8F237B}"/>
  </hyperlinks>
  <pageMargins left="0.23622047244094491" right="0.27559055118110237" top="0.43307086614173229" bottom="0.98425196850393704" header="0.27559055118110237" footer="0.51181102362204722"/>
  <pageSetup paperSize="9" scale="89" orientation="portrait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8758B-E945-4A60-9A4E-A9CF5B965E75}">
  <sheetPr codeName="Sheet6">
    <pageSetUpPr fitToPage="1"/>
  </sheetPr>
  <dimension ref="B1:K15"/>
  <sheetViews>
    <sheetView showGridLines="0" zoomScaleNormal="100" zoomScaleSheetLayoutView="130" workbookViewId="0"/>
  </sheetViews>
  <sheetFormatPr defaultRowHeight="14.25" x14ac:dyDescent="0.15"/>
  <cols>
    <col min="1" max="1" width="1.88671875" style="1" customWidth="1"/>
    <col min="2" max="2" width="27.21875" style="1" customWidth="1"/>
    <col min="3" max="5" width="12.109375" style="4" customWidth="1"/>
    <col min="6" max="6" width="12.21875" style="4" customWidth="1"/>
    <col min="7" max="7" width="12.109375" style="1" customWidth="1"/>
    <col min="8" max="8" width="2" style="1" customWidth="1"/>
    <col min="9" max="9" width="9.5546875" style="1" bestFit="1" customWidth="1"/>
    <col min="10" max="16384" width="8.88671875" style="1"/>
  </cols>
  <sheetData>
    <row r="1" spans="2:11" ht="12.95" customHeight="1" x14ac:dyDescent="0.15"/>
    <row r="2" spans="2:11" s="8" customFormat="1" ht="18" customHeight="1" x14ac:dyDescent="0.25">
      <c r="B2" s="235" t="s">
        <v>14</v>
      </c>
      <c r="C2" s="235"/>
      <c r="D2" s="235"/>
      <c r="E2" s="235"/>
      <c r="F2" s="235"/>
      <c r="G2" s="235"/>
    </row>
    <row r="3" spans="2:11" s="8" customFormat="1" ht="12.95" customHeight="1" x14ac:dyDescent="0.15">
      <c r="B3" s="236" t="s">
        <v>273</v>
      </c>
      <c r="C3" s="236"/>
      <c r="D3" s="236"/>
      <c r="E3" s="236"/>
      <c r="F3" s="236"/>
      <c r="G3" s="236"/>
    </row>
    <row r="4" spans="2:11" s="8" customFormat="1" ht="12.95" customHeight="1" x14ac:dyDescent="0.2">
      <c r="B4" s="233" t="s">
        <v>275</v>
      </c>
      <c r="C4" s="234"/>
      <c r="D4" s="234"/>
      <c r="E4" s="234"/>
      <c r="F4" s="234"/>
      <c r="G4" s="234"/>
    </row>
    <row r="5" spans="2:11" s="9" customFormat="1" ht="12.95" customHeight="1" x14ac:dyDescent="0.15">
      <c r="B5" s="10"/>
      <c r="C5" s="107"/>
      <c r="D5" s="108"/>
      <c r="E5" s="108"/>
      <c r="F5" s="102"/>
      <c r="G5" s="102" t="s">
        <v>93</v>
      </c>
    </row>
    <row r="6" spans="2:11" ht="12.95" customHeight="1" x14ac:dyDescent="0.15">
      <c r="B6" s="105"/>
      <c r="C6" s="194" t="s">
        <v>79</v>
      </c>
      <c r="D6" s="194" t="s">
        <v>80</v>
      </c>
      <c r="E6" s="106" t="s">
        <v>81</v>
      </c>
      <c r="F6" s="106" t="s">
        <v>82</v>
      </c>
      <c r="G6" s="106" t="s">
        <v>0</v>
      </c>
      <c r="H6"/>
    </row>
    <row r="7" spans="2:11" s="5" customFormat="1" ht="12.95" customHeight="1" x14ac:dyDescent="0.2">
      <c r="B7" s="215" t="s">
        <v>43</v>
      </c>
      <c r="C7" s="218">
        <v>243951.19</v>
      </c>
      <c r="D7" s="218"/>
      <c r="E7" s="218"/>
      <c r="F7" s="218"/>
      <c r="G7" s="218">
        <v>243951.19</v>
      </c>
      <c r="H7"/>
    </row>
    <row r="8" spans="2:11" x14ac:dyDescent="0.2">
      <c r="B8" s="216" t="s">
        <v>149</v>
      </c>
      <c r="C8" s="219">
        <v>37766.86</v>
      </c>
      <c r="D8" s="219"/>
      <c r="E8" s="219"/>
      <c r="F8" s="219"/>
      <c r="G8" s="219">
        <v>37766.86</v>
      </c>
      <c r="H8"/>
      <c r="K8" s="5"/>
    </row>
    <row r="9" spans="2:11" x14ac:dyDescent="0.2">
      <c r="B9" s="213" t="s">
        <v>279</v>
      </c>
      <c r="C9" s="209">
        <v>16548.53</v>
      </c>
      <c r="D9" s="209"/>
      <c r="E9" s="209"/>
      <c r="F9" s="209"/>
      <c r="G9" s="209">
        <v>16548.53</v>
      </c>
      <c r="H9"/>
      <c r="K9" s="5"/>
    </row>
    <row r="10" spans="2:11" x14ac:dyDescent="0.2">
      <c r="B10" s="214" t="s">
        <v>280</v>
      </c>
      <c r="C10" s="210">
        <v>21218.33</v>
      </c>
      <c r="D10" s="210"/>
      <c r="E10" s="210"/>
      <c r="F10" s="210"/>
      <c r="G10" s="210">
        <v>21218.33</v>
      </c>
      <c r="H10"/>
      <c r="K10" s="5"/>
    </row>
    <row r="11" spans="2:11" x14ac:dyDescent="0.2">
      <c r="B11" s="216" t="s">
        <v>30</v>
      </c>
      <c r="C11" s="219">
        <v>22879.82</v>
      </c>
      <c r="D11" s="219"/>
      <c r="E11" s="219"/>
      <c r="F11" s="219"/>
      <c r="G11" s="219">
        <v>22879.82</v>
      </c>
      <c r="H11"/>
      <c r="K11" s="5"/>
    </row>
    <row r="12" spans="2:11" x14ac:dyDescent="0.2">
      <c r="B12" s="217" t="s">
        <v>141</v>
      </c>
      <c r="C12" s="220">
        <v>139508.72</v>
      </c>
      <c r="D12" s="220"/>
      <c r="E12" s="220"/>
      <c r="F12" s="220"/>
      <c r="G12" s="220">
        <v>139508.72</v>
      </c>
      <c r="H12"/>
      <c r="K12" s="5"/>
    </row>
    <row r="13" spans="2:11" x14ac:dyDescent="0.15">
      <c r="B13" s="105" t="s">
        <v>75</v>
      </c>
      <c r="C13" s="104">
        <v>444106.6</v>
      </c>
      <c r="D13" s="104"/>
      <c r="E13" s="104"/>
      <c r="F13" s="104"/>
      <c r="G13" s="104">
        <v>444106.6</v>
      </c>
      <c r="H13"/>
      <c r="K13" s="5"/>
    </row>
    <row r="14" spans="2:11" ht="15.75" customHeight="1" x14ac:dyDescent="0.15">
      <c r="B14" s="6"/>
      <c r="C14" s="7"/>
      <c r="D14" s="7"/>
      <c r="E14" s="7"/>
      <c r="F14"/>
      <c r="G14"/>
      <c r="H14"/>
      <c r="I14"/>
    </row>
    <row r="15" spans="2:11" x14ac:dyDescent="0.15">
      <c r="B15"/>
      <c r="C15"/>
      <c r="D15"/>
      <c r="E15"/>
      <c r="F15"/>
      <c r="G15"/>
      <c r="H15"/>
      <c r="I15"/>
    </row>
  </sheetData>
  <mergeCells count="3">
    <mergeCell ref="B2:G2"/>
    <mergeCell ref="B3:G3"/>
    <mergeCell ref="B4:G4"/>
  </mergeCells>
  <phoneticPr fontId="3" type="noConversion"/>
  <pageMargins left="0.74803149606299213" right="0.74803149606299213" top="0.62992125984251968" bottom="0.98425196850393704" header="0.51181102362204722" footer="0.51181102362204722"/>
  <pageSetup paperSize="9" scale="81" orientation="portrait" r:id="rId1"/>
  <headerFooter alignWithMargins="0"/>
  <ignoredErrors>
    <ignoredError sqref="C16:I16 C19:I20 C18:E18 I18 G18 D17:I17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7BCEF-6151-44FF-9D11-DDAC80AFE378}">
  <sheetPr codeName="Sheet7">
    <pageSetUpPr fitToPage="1"/>
  </sheetPr>
  <dimension ref="B2:M69"/>
  <sheetViews>
    <sheetView showGridLines="0" zoomScaleNormal="100" zoomScaleSheetLayoutView="100" workbookViewId="0"/>
  </sheetViews>
  <sheetFormatPr defaultRowHeight="12.75" x14ac:dyDescent="0.2"/>
  <cols>
    <col min="1" max="1" width="2.21875" style="57" customWidth="1"/>
    <col min="2" max="2" width="3.5546875" style="51" customWidth="1"/>
    <col min="3" max="3" width="2.88671875" style="51" customWidth="1"/>
    <col min="4" max="4" width="2.77734375" style="160" customWidth="1"/>
    <col min="5" max="5" width="39" style="57" customWidth="1"/>
    <col min="6" max="6" width="26.88671875" style="57" customWidth="1"/>
    <col min="7" max="7" width="26.6640625" style="161" customWidth="1"/>
    <col min="8" max="8" width="2.109375" style="57" customWidth="1"/>
    <col min="9" max="9" width="8.88671875" style="57"/>
    <col min="10" max="10" width="13.6640625" style="57" customWidth="1"/>
    <col min="11" max="11" width="18.21875" style="57" customWidth="1"/>
    <col min="12" max="12" width="8.88671875" style="57"/>
    <col min="13" max="13" width="23.5546875" style="57" customWidth="1"/>
    <col min="14" max="16384" width="8.88671875" style="57"/>
  </cols>
  <sheetData>
    <row r="2" spans="2:13" s="18" customFormat="1" ht="15.75" x14ac:dyDescent="0.2">
      <c r="B2" s="226" t="s">
        <v>183</v>
      </c>
      <c r="C2" s="226"/>
      <c r="D2" s="226"/>
      <c r="E2" s="226"/>
      <c r="F2" s="226"/>
      <c r="G2" s="226"/>
    </row>
    <row r="3" spans="2:13" s="18" customFormat="1" x14ac:dyDescent="0.2">
      <c r="B3" s="227" t="s">
        <v>278</v>
      </c>
      <c r="C3" s="227"/>
      <c r="D3" s="227"/>
      <c r="E3" s="227"/>
      <c r="F3" s="227"/>
      <c r="G3" s="227"/>
    </row>
    <row r="4" spans="2:13" s="18" customFormat="1" x14ac:dyDescent="0.2">
      <c r="B4" s="221"/>
      <c r="C4" s="221"/>
      <c r="D4" s="221"/>
      <c r="E4" s="221"/>
      <c r="F4" s="221"/>
      <c r="G4" s="221"/>
    </row>
    <row r="5" spans="2:13" s="18" customFormat="1" x14ac:dyDescent="0.2">
      <c r="B5" s="61"/>
      <c r="C5" s="61"/>
      <c r="D5" s="61"/>
      <c r="E5" s="28"/>
      <c r="F5" s="62"/>
      <c r="G5" s="142" t="s">
        <v>94</v>
      </c>
    </row>
    <row r="6" spans="2:13" s="18" customFormat="1" x14ac:dyDescent="0.2">
      <c r="B6" s="225" t="s">
        <v>56</v>
      </c>
      <c r="C6" s="225"/>
      <c r="D6" s="225"/>
      <c r="E6" s="225"/>
      <c r="F6" s="229" t="s">
        <v>274</v>
      </c>
      <c r="G6" s="230"/>
    </row>
    <row r="7" spans="2:13" s="18" customFormat="1" x14ac:dyDescent="0.2">
      <c r="B7" s="228"/>
      <c r="C7" s="228"/>
      <c r="D7" s="228"/>
      <c r="E7" s="228"/>
      <c r="F7" s="83"/>
      <c r="G7" s="105" t="s">
        <v>33</v>
      </c>
    </row>
    <row r="8" spans="2:13" s="18" customFormat="1" ht="13.5" x14ac:dyDescent="0.2">
      <c r="B8" s="61"/>
      <c r="C8" s="63"/>
      <c r="D8" s="63"/>
      <c r="E8" s="63"/>
      <c r="F8" s="40" t="s">
        <v>22</v>
      </c>
      <c r="G8" s="143"/>
      <c r="K8" s="144"/>
      <c r="L8" s="145"/>
      <c r="M8" s="146"/>
    </row>
    <row r="9" spans="2:13" s="18" customFormat="1" x14ac:dyDescent="0.2">
      <c r="B9" s="61" t="s">
        <v>84</v>
      </c>
      <c r="C9" s="63" t="s">
        <v>282</v>
      </c>
      <c r="D9" s="63"/>
      <c r="E9" s="63"/>
      <c r="F9" s="40"/>
      <c r="G9" s="146">
        <v>2061889654970</v>
      </c>
    </row>
    <row r="10" spans="2:13" s="18" customFormat="1" ht="13.5" x14ac:dyDescent="0.2">
      <c r="B10" s="61"/>
      <c r="C10" s="61"/>
      <c r="D10" s="64" t="s">
        <v>15</v>
      </c>
      <c r="E10" s="62" t="s">
        <v>45</v>
      </c>
      <c r="F10" s="65"/>
      <c r="G10" s="146">
        <v>803761666554</v>
      </c>
      <c r="J10" s="147"/>
      <c r="K10" s="148"/>
      <c r="L10" s="149"/>
      <c r="M10" s="146"/>
    </row>
    <row r="11" spans="2:13" s="18" customFormat="1" ht="13.5" x14ac:dyDescent="0.2">
      <c r="B11" s="61"/>
      <c r="C11" s="61"/>
      <c r="D11" s="64" t="s">
        <v>1</v>
      </c>
      <c r="E11" s="62" t="s">
        <v>109</v>
      </c>
      <c r="F11" s="65"/>
      <c r="G11" s="146">
        <v>356000000000</v>
      </c>
      <c r="J11" s="147"/>
      <c r="K11" s="148"/>
      <c r="L11" s="149"/>
      <c r="M11" s="146"/>
    </row>
    <row r="12" spans="2:13" s="18" customFormat="1" ht="13.5" x14ac:dyDescent="0.25">
      <c r="B12" s="61"/>
      <c r="C12" s="61"/>
      <c r="D12" s="64" t="s">
        <v>13</v>
      </c>
      <c r="E12" s="62" t="s">
        <v>284</v>
      </c>
      <c r="F12" s="65"/>
      <c r="G12" s="146">
        <v>203581843572</v>
      </c>
      <c r="J12" s="147"/>
      <c r="K12" s="150"/>
      <c r="L12" s="149"/>
      <c r="M12" s="146"/>
    </row>
    <row r="13" spans="2:13" s="18" customFormat="1" ht="13.5" x14ac:dyDescent="0.25">
      <c r="B13" s="61"/>
      <c r="C13" s="61"/>
      <c r="D13" s="64" t="s">
        <v>2</v>
      </c>
      <c r="E13" s="62" t="s">
        <v>46</v>
      </c>
      <c r="F13" s="66"/>
      <c r="G13" s="208">
        <v>23556764088</v>
      </c>
      <c r="J13" s="147"/>
      <c r="K13" s="150"/>
      <c r="L13" s="151"/>
      <c r="M13" s="146"/>
    </row>
    <row r="14" spans="2:13" s="18" customFormat="1" ht="13.5" x14ac:dyDescent="0.25">
      <c r="B14" s="61"/>
      <c r="C14" s="61"/>
      <c r="D14" s="64" t="s">
        <v>3</v>
      </c>
      <c r="E14" s="62" t="s">
        <v>159</v>
      </c>
      <c r="F14" s="66"/>
      <c r="G14" s="152">
        <v>10880400000</v>
      </c>
      <c r="J14" s="147"/>
      <c r="K14" s="150"/>
      <c r="L14" s="151"/>
      <c r="M14" s="146"/>
    </row>
    <row r="15" spans="2:13" s="18" customFormat="1" ht="13.5" x14ac:dyDescent="0.2">
      <c r="B15" s="61"/>
      <c r="C15" s="61"/>
      <c r="D15" s="64" t="s">
        <v>4</v>
      </c>
      <c r="E15" s="67" t="s">
        <v>158</v>
      </c>
      <c r="F15" s="65"/>
      <c r="G15" s="146">
        <v>640296792576</v>
      </c>
      <c r="J15" s="147"/>
      <c r="K15" s="145"/>
      <c r="L15" s="149"/>
      <c r="M15" s="146"/>
    </row>
    <row r="16" spans="2:13" s="18" customFormat="1" ht="13.5" x14ac:dyDescent="0.2">
      <c r="B16" s="61"/>
      <c r="C16" s="61"/>
      <c r="D16" s="64" t="s">
        <v>16</v>
      </c>
      <c r="E16" s="67" t="s">
        <v>263</v>
      </c>
      <c r="F16" s="65"/>
      <c r="G16" s="152" t="s">
        <v>270</v>
      </c>
      <c r="J16" s="147"/>
      <c r="K16" s="145"/>
      <c r="L16" s="149"/>
      <c r="M16" s="146"/>
    </row>
    <row r="17" spans="2:13" s="18" customFormat="1" ht="13.5" x14ac:dyDescent="0.2">
      <c r="B17" s="61"/>
      <c r="C17" s="61"/>
      <c r="D17" s="64" t="s">
        <v>17</v>
      </c>
      <c r="E17" s="63" t="s">
        <v>36</v>
      </c>
      <c r="F17" s="65"/>
      <c r="G17" s="146">
        <v>1342091</v>
      </c>
      <c r="J17" s="147"/>
      <c r="K17" s="145"/>
      <c r="L17" s="151"/>
      <c r="M17" s="146"/>
    </row>
    <row r="18" spans="2:13" s="18" customFormat="1" ht="13.5" x14ac:dyDescent="0.2">
      <c r="B18" s="61"/>
      <c r="C18" s="61"/>
      <c r="D18" s="64" t="s">
        <v>18</v>
      </c>
      <c r="E18" s="62" t="s">
        <v>37</v>
      </c>
      <c r="F18" s="35"/>
      <c r="G18" s="146">
        <v>23810846089</v>
      </c>
      <c r="J18" s="147"/>
      <c r="K18" s="145"/>
      <c r="L18" s="149"/>
      <c r="M18" s="146"/>
    </row>
    <row r="19" spans="2:13" s="18" customFormat="1" ht="13.5" x14ac:dyDescent="0.25">
      <c r="B19" s="61"/>
      <c r="C19" s="61"/>
      <c r="D19" s="64"/>
      <c r="E19" s="67"/>
      <c r="F19" s="35"/>
      <c r="G19" s="146"/>
      <c r="J19" s="147"/>
      <c r="K19" s="150"/>
      <c r="L19" s="153"/>
      <c r="M19" s="146"/>
    </row>
    <row r="20" spans="2:13" s="18" customFormat="1" ht="13.5" x14ac:dyDescent="0.2">
      <c r="B20" s="61" t="s">
        <v>85</v>
      </c>
      <c r="C20" s="68" t="s">
        <v>283</v>
      </c>
      <c r="D20" s="61"/>
      <c r="E20" s="62"/>
      <c r="F20" s="40"/>
      <c r="G20" s="146">
        <v>2409023063931</v>
      </c>
      <c r="J20" s="154"/>
      <c r="K20" s="145"/>
      <c r="L20" s="155"/>
      <c r="M20" s="146"/>
    </row>
    <row r="21" spans="2:13" s="18" customFormat="1" ht="13.5" x14ac:dyDescent="0.2">
      <c r="B21" s="61"/>
      <c r="C21" s="61"/>
      <c r="D21" s="64" t="s">
        <v>15</v>
      </c>
      <c r="E21" s="62" t="s">
        <v>46</v>
      </c>
      <c r="F21" s="40"/>
      <c r="G21" s="146">
        <v>17569850078</v>
      </c>
      <c r="J21" s="147"/>
      <c r="K21" s="145"/>
      <c r="L21" s="156"/>
      <c r="M21" s="146"/>
    </row>
    <row r="22" spans="2:13" s="18" customFormat="1" ht="13.5" x14ac:dyDescent="0.2">
      <c r="B22" s="61"/>
      <c r="C22" s="61"/>
      <c r="D22" s="64" t="s">
        <v>1</v>
      </c>
      <c r="E22" s="62" t="s">
        <v>47</v>
      </c>
      <c r="F22" s="40"/>
      <c r="G22" s="146">
        <v>31850340772</v>
      </c>
      <c r="J22" s="147"/>
      <c r="K22" s="145"/>
      <c r="L22" s="156"/>
      <c r="M22" s="146"/>
    </row>
    <row r="23" spans="2:13" s="18" customFormat="1" ht="13.5" x14ac:dyDescent="0.2">
      <c r="B23" s="61"/>
      <c r="C23" s="61"/>
      <c r="D23" s="64" t="s">
        <v>13</v>
      </c>
      <c r="E23" s="62" t="s">
        <v>271</v>
      </c>
      <c r="F23" s="40"/>
      <c r="G23" s="146">
        <v>40620000000</v>
      </c>
      <c r="J23" s="147"/>
      <c r="K23" s="145"/>
      <c r="L23" s="156"/>
      <c r="M23" s="146"/>
    </row>
    <row r="24" spans="2:13" s="18" customFormat="1" ht="13.5" x14ac:dyDescent="0.2">
      <c r="B24" s="61"/>
      <c r="C24" s="61"/>
      <c r="D24" s="64" t="s">
        <v>2</v>
      </c>
      <c r="E24" s="62" t="s">
        <v>137</v>
      </c>
      <c r="F24" s="40"/>
      <c r="G24" s="146">
        <v>580364738080</v>
      </c>
      <c r="J24" s="147"/>
      <c r="K24" s="145"/>
      <c r="L24" s="156"/>
      <c r="M24" s="146"/>
    </row>
    <row r="25" spans="2:13" s="18" customFormat="1" ht="13.5" x14ac:dyDescent="0.2">
      <c r="B25" s="61"/>
      <c r="C25" s="61"/>
      <c r="D25" s="64" t="s">
        <v>3</v>
      </c>
      <c r="E25" s="68" t="s">
        <v>295</v>
      </c>
      <c r="F25" s="40"/>
      <c r="G25" s="146">
        <v>425656990639</v>
      </c>
      <c r="J25" s="147"/>
      <c r="K25" s="145"/>
      <c r="L25" s="156"/>
      <c r="M25" s="146"/>
    </row>
    <row r="26" spans="2:13" s="18" customFormat="1" ht="13.5" x14ac:dyDescent="0.2">
      <c r="B26" s="61"/>
      <c r="C26" s="61"/>
      <c r="D26" s="64" t="s">
        <v>4</v>
      </c>
      <c r="E26" s="62" t="s">
        <v>122</v>
      </c>
      <c r="F26" s="40"/>
      <c r="G26" s="146">
        <v>62344448480</v>
      </c>
      <c r="J26" s="147"/>
      <c r="K26" s="145"/>
      <c r="L26" s="156"/>
      <c r="M26" s="146"/>
    </row>
    <row r="27" spans="2:13" s="18" customFormat="1" ht="13.5" x14ac:dyDescent="0.2">
      <c r="B27" s="61"/>
      <c r="C27" s="61"/>
      <c r="D27" s="64" t="s">
        <v>16</v>
      </c>
      <c r="E27" s="62" t="s">
        <v>110</v>
      </c>
      <c r="F27" s="40"/>
      <c r="G27" s="152" t="s">
        <v>270</v>
      </c>
      <c r="J27" s="147"/>
      <c r="K27" s="145"/>
      <c r="L27" s="156"/>
      <c r="M27" s="146"/>
    </row>
    <row r="28" spans="2:13" s="18" customFormat="1" ht="13.5" x14ac:dyDescent="0.2">
      <c r="B28" s="61"/>
      <c r="C28" s="61"/>
      <c r="D28" s="64" t="s">
        <v>17</v>
      </c>
      <c r="E28" s="63" t="s">
        <v>38</v>
      </c>
      <c r="F28" s="40"/>
      <c r="G28" s="146">
        <v>998199054580</v>
      </c>
      <c r="J28" s="147"/>
      <c r="K28" s="145"/>
      <c r="L28" s="156"/>
      <c r="M28" s="146"/>
    </row>
    <row r="29" spans="2:13" s="18" customFormat="1" ht="13.5" x14ac:dyDescent="0.2">
      <c r="B29" s="61"/>
      <c r="C29" s="61"/>
      <c r="D29" s="64" t="s">
        <v>18</v>
      </c>
      <c r="E29" s="63" t="s">
        <v>78</v>
      </c>
      <c r="F29" s="40"/>
      <c r="G29" s="146">
        <v>108146534956</v>
      </c>
      <c r="J29" s="147"/>
      <c r="K29" s="145"/>
      <c r="L29" s="156"/>
      <c r="M29" s="146"/>
    </row>
    <row r="30" spans="2:13" s="18" customFormat="1" ht="13.5" x14ac:dyDescent="0.2">
      <c r="B30" s="61"/>
      <c r="C30" s="61"/>
      <c r="D30" s="64" t="s">
        <v>19</v>
      </c>
      <c r="E30" s="63" t="s">
        <v>184</v>
      </c>
      <c r="F30" s="40"/>
      <c r="G30" s="146">
        <v>144271106346</v>
      </c>
      <c r="J30" s="147"/>
      <c r="K30" s="145"/>
      <c r="L30" s="156"/>
      <c r="M30" s="146"/>
    </row>
    <row r="31" spans="2:13" s="18" customFormat="1" x14ac:dyDescent="0.2">
      <c r="B31" s="61"/>
      <c r="C31" s="61"/>
      <c r="D31" s="69"/>
      <c r="E31" s="62"/>
      <c r="F31" s="40"/>
      <c r="G31" s="146"/>
    </row>
    <row r="32" spans="2:13" s="18" customFormat="1" x14ac:dyDescent="0.2">
      <c r="B32" s="225" t="s">
        <v>39</v>
      </c>
      <c r="C32" s="225"/>
      <c r="D32" s="225"/>
      <c r="E32" s="225"/>
      <c r="F32" s="83"/>
      <c r="G32" s="84">
        <f>G9+G20</f>
        <v>4470912718901</v>
      </c>
    </row>
    <row r="33" spans="2:12" s="18" customFormat="1" x14ac:dyDescent="0.2">
      <c r="B33" s="61"/>
      <c r="C33" s="61"/>
      <c r="D33" s="61"/>
      <c r="E33" s="70"/>
      <c r="F33" s="71"/>
      <c r="G33" s="204"/>
    </row>
    <row r="34" spans="2:12" s="18" customFormat="1" x14ac:dyDescent="0.2">
      <c r="B34" s="61" t="s">
        <v>84</v>
      </c>
      <c r="C34" s="68" t="s">
        <v>40</v>
      </c>
      <c r="D34" s="61"/>
      <c r="E34" s="62"/>
      <c r="F34" s="72"/>
      <c r="G34" s="146">
        <v>630126772901</v>
      </c>
    </row>
    <row r="35" spans="2:12" s="18" customFormat="1" x14ac:dyDescent="0.2">
      <c r="B35" s="61"/>
      <c r="C35" s="68"/>
      <c r="D35" s="64" t="s">
        <v>252</v>
      </c>
      <c r="E35" s="62" t="s">
        <v>185</v>
      </c>
      <c r="F35" s="72"/>
      <c r="G35" s="146">
        <v>131482725174</v>
      </c>
    </row>
    <row r="36" spans="2:12" s="18" customFormat="1" x14ac:dyDescent="0.2">
      <c r="B36" s="61"/>
      <c r="C36" s="68"/>
      <c r="D36" s="64" t="s">
        <v>186</v>
      </c>
      <c r="E36" s="62" t="s">
        <v>136</v>
      </c>
      <c r="F36" s="72"/>
      <c r="G36" s="152">
        <v>129979349034</v>
      </c>
    </row>
    <row r="37" spans="2:12" s="18" customFormat="1" x14ac:dyDescent="0.2">
      <c r="B37" s="61"/>
      <c r="C37" s="68"/>
      <c r="D37" s="64" t="s">
        <v>187</v>
      </c>
      <c r="E37" s="62" t="s">
        <v>150</v>
      </c>
      <c r="F37" s="72"/>
      <c r="G37" s="146">
        <v>35821964216</v>
      </c>
    </row>
    <row r="38" spans="2:12" s="18" customFormat="1" x14ac:dyDescent="0.2">
      <c r="B38" s="61"/>
      <c r="C38" s="68"/>
      <c r="D38" s="64" t="s">
        <v>188</v>
      </c>
      <c r="E38" s="62" t="s">
        <v>189</v>
      </c>
      <c r="F38" s="72"/>
      <c r="G38" s="152">
        <v>63033323139</v>
      </c>
      <c r="J38" s="21"/>
      <c r="K38" s="21"/>
      <c r="L38" s="21"/>
    </row>
    <row r="39" spans="2:12" s="18" customFormat="1" x14ac:dyDescent="0.2">
      <c r="B39" s="61"/>
      <c r="C39" s="61"/>
      <c r="D39" s="64" t="s">
        <v>190</v>
      </c>
      <c r="E39" s="62" t="s">
        <v>191</v>
      </c>
      <c r="F39" s="72"/>
      <c r="G39" s="146">
        <v>269596604801</v>
      </c>
      <c r="J39" s="21"/>
      <c r="K39" s="21"/>
      <c r="L39" s="21"/>
    </row>
    <row r="40" spans="2:12" s="18" customFormat="1" x14ac:dyDescent="0.2">
      <c r="B40" s="61"/>
      <c r="C40" s="61"/>
      <c r="D40" s="64" t="s">
        <v>192</v>
      </c>
      <c r="E40" s="62" t="s">
        <v>50</v>
      </c>
      <c r="F40" s="72"/>
      <c r="G40" s="152">
        <v>212806537</v>
      </c>
      <c r="J40" s="21"/>
      <c r="K40" s="21"/>
      <c r="L40" s="21"/>
    </row>
    <row r="41" spans="2:12" s="18" customFormat="1" x14ac:dyDescent="0.2">
      <c r="B41" s="61"/>
      <c r="C41" s="61"/>
      <c r="D41" s="61"/>
      <c r="E41" s="62"/>
      <c r="F41" s="72"/>
      <c r="G41" s="146"/>
      <c r="J41" s="21"/>
      <c r="K41" s="21"/>
      <c r="L41" s="21"/>
    </row>
    <row r="42" spans="2:12" s="18" customFormat="1" x14ac:dyDescent="0.2">
      <c r="B42" s="61" t="s">
        <v>85</v>
      </c>
      <c r="C42" s="68" t="s">
        <v>72</v>
      </c>
      <c r="D42" s="61"/>
      <c r="E42" s="62"/>
      <c r="F42" s="72"/>
      <c r="G42" s="146">
        <v>279978744185</v>
      </c>
      <c r="J42" s="21"/>
      <c r="K42" s="21"/>
      <c r="L42" s="21"/>
    </row>
    <row r="43" spans="2:12" s="18" customFormat="1" x14ac:dyDescent="0.2">
      <c r="B43" s="61"/>
      <c r="C43" s="68"/>
      <c r="D43" s="64" t="s">
        <v>15</v>
      </c>
      <c r="E43" s="62" t="s">
        <v>175</v>
      </c>
      <c r="F43" s="72"/>
      <c r="G43" s="152" t="s">
        <v>270</v>
      </c>
      <c r="J43" s="21"/>
      <c r="K43" s="21"/>
      <c r="L43" s="21"/>
    </row>
    <row r="44" spans="2:12" s="18" customFormat="1" x14ac:dyDescent="0.2">
      <c r="B44" s="61"/>
      <c r="C44" s="61"/>
      <c r="D44" s="64" t="s">
        <v>1</v>
      </c>
      <c r="E44" s="62" t="s">
        <v>173</v>
      </c>
      <c r="F44" s="72"/>
      <c r="G44" s="10">
        <v>39948067415</v>
      </c>
      <c r="J44" s="21"/>
      <c r="K44" s="21"/>
      <c r="L44" s="21"/>
    </row>
    <row r="45" spans="2:12" s="18" customFormat="1" x14ac:dyDescent="0.2">
      <c r="B45" s="61"/>
      <c r="C45" s="61"/>
      <c r="D45" s="64" t="s">
        <v>13</v>
      </c>
      <c r="E45" s="62" t="s">
        <v>49</v>
      </c>
      <c r="F45" s="72"/>
      <c r="G45" s="152" t="s">
        <v>270</v>
      </c>
      <c r="J45" s="21"/>
      <c r="K45" s="21"/>
      <c r="L45" s="21"/>
    </row>
    <row r="46" spans="2:12" s="18" customFormat="1" x14ac:dyDescent="0.2">
      <c r="B46" s="61"/>
      <c r="C46" s="61"/>
      <c r="D46" s="64" t="s">
        <v>2</v>
      </c>
      <c r="E46" s="62" t="s">
        <v>151</v>
      </c>
      <c r="F46" s="72"/>
      <c r="G46" s="146">
        <v>16688016765</v>
      </c>
      <c r="J46" s="21"/>
      <c r="K46" s="21"/>
      <c r="L46" s="21"/>
    </row>
    <row r="47" spans="2:12" s="18" customFormat="1" x14ac:dyDescent="0.2">
      <c r="B47" s="61"/>
      <c r="C47" s="61"/>
      <c r="D47" s="64" t="s">
        <v>3</v>
      </c>
      <c r="E47" s="62" t="s">
        <v>96</v>
      </c>
      <c r="F47" s="72"/>
      <c r="G47" s="146">
        <v>7130973825</v>
      </c>
      <c r="J47" s="21"/>
      <c r="K47" s="21"/>
      <c r="L47" s="21"/>
    </row>
    <row r="48" spans="2:12" s="18" customFormat="1" x14ac:dyDescent="0.2">
      <c r="B48" s="61"/>
      <c r="C48" s="61"/>
      <c r="D48" s="64" t="s">
        <v>4</v>
      </c>
      <c r="E48" s="62" t="s">
        <v>193</v>
      </c>
      <c r="F48" s="72"/>
      <c r="G48" s="146">
        <v>116212068334</v>
      </c>
      <c r="J48" s="21"/>
      <c r="K48" s="21"/>
      <c r="L48" s="21"/>
    </row>
    <row r="49" spans="2:12" s="18" customFormat="1" x14ac:dyDescent="0.2">
      <c r="B49" s="61"/>
      <c r="C49" s="61"/>
      <c r="D49" s="64" t="s">
        <v>16</v>
      </c>
      <c r="E49" s="62" t="s">
        <v>160</v>
      </c>
      <c r="F49" s="72"/>
      <c r="G49" s="146">
        <v>97293553312</v>
      </c>
      <c r="J49" s="21"/>
      <c r="K49" s="21"/>
      <c r="L49" s="21"/>
    </row>
    <row r="50" spans="2:12" s="18" customFormat="1" x14ac:dyDescent="0.2">
      <c r="B50" s="61"/>
      <c r="C50" s="61"/>
      <c r="D50" s="64" t="s">
        <v>17</v>
      </c>
      <c r="E50" s="62" t="s">
        <v>285</v>
      </c>
      <c r="F50" s="72"/>
      <c r="G50" s="152" t="s">
        <v>270</v>
      </c>
      <c r="J50" s="21"/>
      <c r="K50" s="21"/>
      <c r="L50" s="21"/>
    </row>
    <row r="51" spans="2:12" s="18" customFormat="1" x14ac:dyDescent="0.2">
      <c r="B51" s="61"/>
      <c r="C51" s="61"/>
      <c r="D51" s="64" t="s">
        <v>18</v>
      </c>
      <c r="E51" s="62" t="s">
        <v>50</v>
      </c>
      <c r="F51" s="72"/>
      <c r="G51" s="146">
        <v>2706064534</v>
      </c>
    </row>
    <row r="52" spans="2:12" s="18" customFormat="1" x14ac:dyDescent="0.2">
      <c r="B52" s="61"/>
      <c r="C52" s="61"/>
      <c r="D52" s="64"/>
      <c r="F52" s="72"/>
      <c r="G52" s="132"/>
    </row>
    <row r="53" spans="2:12" s="18" customFormat="1" x14ac:dyDescent="0.2">
      <c r="B53" s="224" t="s">
        <v>153</v>
      </c>
      <c r="C53" s="224"/>
      <c r="D53" s="224"/>
      <c r="E53" s="224"/>
      <c r="F53" s="85"/>
      <c r="G53" s="205">
        <f>SUM(G34,G42)</f>
        <v>910105517086</v>
      </c>
    </row>
    <row r="54" spans="2:12" s="18" customFormat="1" x14ac:dyDescent="0.2">
      <c r="B54" s="61"/>
      <c r="C54" s="61"/>
      <c r="D54" s="61"/>
      <c r="E54" s="70"/>
      <c r="F54" s="71"/>
      <c r="G54" s="204"/>
    </row>
    <row r="55" spans="2:12" s="18" customFormat="1" x14ac:dyDescent="0.2">
      <c r="B55" s="73" t="s">
        <v>194</v>
      </c>
      <c r="C55" s="68" t="s">
        <v>41</v>
      </c>
      <c r="D55" s="61"/>
      <c r="E55" s="62"/>
      <c r="F55" s="72"/>
      <c r="G55" s="146">
        <v>10977011000</v>
      </c>
    </row>
    <row r="56" spans="2:12" s="18" customFormat="1" x14ac:dyDescent="0.2">
      <c r="B56" s="61" t="s">
        <v>85</v>
      </c>
      <c r="C56" s="68" t="s">
        <v>42</v>
      </c>
      <c r="D56" s="61"/>
      <c r="E56" s="62"/>
      <c r="F56" s="40"/>
      <c r="G56" s="114">
        <v>-200680986177</v>
      </c>
    </row>
    <row r="57" spans="2:12" s="18" customFormat="1" x14ac:dyDescent="0.2">
      <c r="B57" s="61" t="s">
        <v>195</v>
      </c>
      <c r="C57" s="68" t="s">
        <v>111</v>
      </c>
      <c r="D57" s="61"/>
      <c r="E57" s="62"/>
      <c r="F57" s="72"/>
      <c r="G57" s="114">
        <v>-61743951891</v>
      </c>
    </row>
    <row r="58" spans="2:12" s="18" customFormat="1" x14ac:dyDescent="0.2">
      <c r="B58" s="61" t="s">
        <v>89</v>
      </c>
      <c r="C58" s="68" t="s">
        <v>196</v>
      </c>
      <c r="D58" s="61"/>
      <c r="E58" s="68"/>
      <c r="F58" s="72"/>
      <c r="G58" s="146">
        <v>3812255128883</v>
      </c>
    </row>
    <row r="59" spans="2:12" s="18" customFormat="1" x14ac:dyDescent="0.2">
      <c r="B59" s="61"/>
      <c r="C59" s="61"/>
      <c r="D59" s="61"/>
      <c r="E59" s="62"/>
      <c r="F59" s="72"/>
      <c r="G59" s="206"/>
    </row>
    <row r="60" spans="2:12" s="18" customFormat="1" x14ac:dyDescent="0.2">
      <c r="B60" s="224" t="s">
        <v>197</v>
      </c>
      <c r="C60" s="224"/>
      <c r="D60" s="224"/>
      <c r="E60" s="224"/>
      <c r="F60" s="85"/>
      <c r="G60" s="205">
        <f>SUM(G55:G58)</f>
        <v>3560807201815</v>
      </c>
    </row>
    <row r="61" spans="2:12" s="18" customFormat="1" x14ac:dyDescent="0.2">
      <c r="B61" s="225" t="s">
        <v>157</v>
      </c>
      <c r="C61" s="225"/>
      <c r="D61" s="225"/>
      <c r="E61" s="225"/>
      <c r="F61" s="83"/>
      <c r="G61" s="84">
        <f>G53+G60</f>
        <v>4470912718901</v>
      </c>
    </row>
    <row r="62" spans="2:12" s="21" customFormat="1" x14ac:dyDescent="0.2">
      <c r="B62" s="157"/>
      <c r="C62" s="157"/>
      <c r="D62" s="158"/>
      <c r="G62" s="159"/>
    </row>
    <row r="67" spans="5:5" x14ac:dyDescent="0.2">
      <c r="E67" s="62"/>
    </row>
    <row r="68" spans="5:5" x14ac:dyDescent="0.2">
      <c r="E68" s="62"/>
    </row>
    <row r="69" spans="5:5" x14ac:dyDescent="0.2">
      <c r="E69" s="62"/>
    </row>
  </sheetData>
  <mergeCells count="9">
    <mergeCell ref="B53:E53"/>
    <mergeCell ref="B60:E60"/>
    <mergeCell ref="B61:E61"/>
    <mergeCell ref="B2:G2"/>
    <mergeCell ref="B3:G3"/>
    <mergeCell ref="B4:G4"/>
    <mergeCell ref="B6:E7"/>
    <mergeCell ref="F6:G6"/>
    <mergeCell ref="B32:E32"/>
  </mergeCells>
  <phoneticPr fontId="3" type="noConversion"/>
  <printOptions horizontalCentered="1"/>
  <pageMargins left="0.19685039370078741" right="0.15748031496062992" top="0.43307086614173229" bottom="0.23622047244094491" header="0.23622047244094491" footer="0.19685039370078741"/>
  <pageSetup paperSize="9" scale="10" orientation="portrait" r:id="rId1"/>
  <headerFooter alignWithMargins="0"/>
  <ignoredErrors>
    <ignoredError sqref="D35:D40 D43:D51 D10:D18 D21:D22 D23:D30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0C51F-268B-445D-8579-4A7FB8A227D0}">
  <sheetPr codeName="Sheet8">
    <pageSetUpPr fitToPage="1"/>
  </sheetPr>
  <dimension ref="B1:K84"/>
  <sheetViews>
    <sheetView showGridLines="0" zoomScaleNormal="100" zoomScaleSheetLayoutView="85" workbookViewId="0">
      <pane xSplit="4" ySplit="6" topLeftCell="E7" activePane="bottomRight" state="frozen"/>
      <selection pane="topRight"/>
      <selection pane="bottomLeft"/>
      <selection pane="bottomRight"/>
    </sheetView>
  </sheetViews>
  <sheetFormatPr defaultRowHeight="12.75" x14ac:dyDescent="0.2"/>
  <cols>
    <col min="1" max="1" width="1" style="18" customWidth="1"/>
    <col min="2" max="2" width="4.77734375" style="60" customWidth="1"/>
    <col min="3" max="3" width="2.77734375" style="17" customWidth="1"/>
    <col min="4" max="4" width="41.33203125" style="18" customWidth="1"/>
    <col min="5" max="8" width="15.33203125" style="19" customWidth="1"/>
    <col min="9" max="9" width="15.33203125" style="162" customWidth="1"/>
    <col min="10" max="10" width="1.109375" style="21" customWidth="1"/>
    <col min="11" max="16384" width="8.88671875" style="18"/>
  </cols>
  <sheetData>
    <row r="1" spans="2:10" ht="7.5" customHeight="1" x14ac:dyDescent="0.2"/>
    <row r="2" spans="2:10" s="23" customFormat="1" ht="15.75" customHeight="1" x14ac:dyDescent="0.15">
      <c r="B2" s="237" t="s">
        <v>198</v>
      </c>
      <c r="C2" s="237"/>
      <c r="D2" s="237"/>
      <c r="E2" s="237"/>
      <c r="F2" s="237"/>
      <c r="G2" s="237"/>
      <c r="H2" s="237"/>
      <c r="I2" s="237"/>
      <c r="J2" s="22"/>
    </row>
    <row r="3" spans="2:10" s="23" customFormat="1" ht="12" customHeight="1" x14ac:dyDescent="0.15">
      <c r="B3" s="223" t="s">
        <v>278</v>
      </c>
      <c r="C3" s="223"/>
      <c r="D3" s="223"/>
      <c r="E3" s="223"/>
      <c r="F3" s="223"/>
      <c r="G3" s="223"/>
      <c r="H3" s="223"/>
      <c r="I3" s="223"/>
      <c r="J3" s="22"/>
    </row>
    <row r="4" spans="2:10" s="23" customFormat="1" ht="12.75" customHeight="1" x14ac:dyDescent="0.2">
      <c r="B4" s="221"/>
      <c r="C4" s="221"/>
      <c r="D4" s="221"/>
      <c r="E4" s="24"/>
      <c r="F4" s="24"/>
      <c r="G4" s="24"/>
      <c r="H4" s="24"/>
      <c r="I4" s="163"/>
      <c r="J4" s="22"/>
    </row>
    <row r="5" spans="2:10" s="23" customFormat="1" ht="13.5" customHeight="1" x14ac:dyDescent="0.15">
      <c r="B5" s="164"/>
      <c r="C5" s="26"/>
      <c r="D5" s="27"/>
      <c r="E5" s="28"/>
      <c r="F5" s="28"/>
      <c r="G5" s="28"/>
      <c r="H5" s="28"/>
      <c r="I5" s="165" t="s">
        <v>94</v>
      </c>
      <c r="J5" s="22"/>
    </row>
    <row r="6" spans="2:10" s="23" customFormat="1" ht="12" customHeight="1" x14ac:dyDescent="0.2">
      <c r="B6" s="166"/>
      <c r="C6" s="167"/>
      <c r="D6" s="166"/>
      <c r="E6" s="89" t="s">
        <v>199</v>
      </c>
      <c r="F6" s="89" t="s">
        <v>200</v>
      </c>
      <c r="G6" s="89" t="s">
        <v>201</v>
      </c>
      <c r="H6" s="89" t="s">
        <v>202</v>
      </c>
      <c r="I6" s="168" t="s">
        <v>203</v>
      </c>
      <c r="J6" s="22"/>
    </row>
    <row r="7" spans="2:10" s="30" customFormat="1" ht="12.95" customHeight="1" x14ac:dyDescent="0.15">
      <c r="B7" s="169" t="s">
        <v>204</v>
      </c>
      <c r="C7" s="91" t="s">
        <v>205</v>
      </c>
      <c r="D7" s="92"/>
      <c r="E7" s="118">
        <v>440714465589</v>
      </c>
      <c r="F7" s="171"/>
      <c r="G7" s="171"/>
      <c r="H7" s="171"/>
      <c r="I7" s="118">
        <f>SUM(E7:H7)</f>
        <v>440714465589</v>
      </c>
      <c r="J7" s="29"/>
    </row>
    <row r="8" spans="2:10" s="23" customFormat="1" ht="12.95" customHeight="1" x14ac:dyDescent="0.15">
      <c r="B8" s="172" t="s">
        <v>206</v>
      </c>
      <c r="C8" s="94" t="s">
        <v>207</v>
      </c>
      <c r="D8" s="173"/>
      <c r="E8" s="174">
        <v>357286591931</v>
      </c>
      <c r="F8" s="174"/>
      <c r="G8" s="174"/>
      <c r="H8" s="174"/>
      <c r="I8" s="174">
        <f t="shared" ref="I8:I79" si="0">SUM(E8:H8)</f>
        <v>357286591931</v>
      </c>
      <c r="J8" s="22"/>
    </row>
    <row r="9" spans="2:10" s="23" customFormat="1" ht="12.95" customHeight="1" x14ac:dyDescent="0.2">
      <c r="B9" s="175"/>
      <c r="C9" s="34" t="s">
        <v>15</v>
      </c>
      <c r="D9" s="14" t="s">
        <v>296</v>
      </c>
      <c r="E9" s="122">
        <v>76692222808</v>
      </c>
      <c r="F9" s="176"/>
      <c r="G9" s="122"/>
      <c r="H9" s="176"/>
      <c r="I9" s="122">
        <f t="shared" si="0"/>
        <v>76692222808</v>
      </c>
      <c r="J9" s="22"/>
    </row>
    <row r="10" spans="2:10" s="23" customFormat="1" ht="12.95" customHeight="1" x14ac:dyDescent="0.2">
      <c r="B10" s="175"/>
      <c r="C10" s="34" t="s">
        <v>1</v>
      </c>
      <c r="D10" s="14" t="s">
        <v>208</v>
      </c>
      <c r="E10" s="122">
        <v>2185089066</v>
      </c>
      <c r="F10" s="176"/>
      <c r="G10" s="122"/>
      <c r="H10" s="176"/>
      <c r="I10" s="122">
        <f t="shared" si="0"/>
        <v>2185089066</v>
      </c>
      <c r="J10" s="22"/>
    </row>
    <row r="11" spans="2:10" s="23" customFormat="1" ht="12.95" customHeight="1" x14ac:dyDescent="0.2">
      <c r="B11" s="175"/>
      <c r="C11" s="34" t="s">
        <v>13</v>
      </c>
      <c r="D11" s="14" t="s">
        <v>209</v>
      </c>
      <c r="E11" s="122">
        <v>9324957346</v>
      </c>
      <c r="F11" s="176"/>
      <c r="G11" s="122"/>
      <c r="H11" s="176"/>
      <c r="I11" s="122">
        <f t="shared" si="0"/>
        <v>9324957346</v>
      </c>
      <c r="J11" s="22"/>
    </row>
    <row r="12" spans="2:10" s="23" customFormat="1" ht="12.95" customHeight="1" x14ac:dyDescent="0.2">
      <c r="B12" s="175"/>
      <c r="C12" s="34" t="s">
        <v>2</v>
      </c>
      <c r="D12" s="14" t="s">
        <v>297</v>
      </c>
      <c r="E12" s="122">
        <v>65942351</v>
      </c>
      <c r="F12" s="176"/>
      <c r="G12" s="122"/>
      <c r="H12" s="176"/>
      <c r="I12" s="122">
        <f t="shared" si="0"/>
        <v>65942351</v>
      </c>
      <c r="J12" s="22"/>
    </row>
    <row r="13" spans="2:10" s="23" customFormat="1" ht="12.95" customHeight="1" x14ac:dyDescent="0.2">
      <c r="B13" s="175"/>
      <c r="C13" s="34" t="s">
        <v>3</v>
      </c>
      <c r="D13" s="14" t="s">
        <v>210</v>
      </c>
      <c r="E13" s="122">
        <v>299917273</v>
      </c>
      <c r="F13" s="176"/>
      <c r="G13" s="122"/>
      <c r="H13" s="176"/>
      <c r="I13" s="122">
        <f t="shared" si="0"/>
        <v>299917273</v>
      </c>
      <c r="J13" s="22"/>
    </row>
    <row r="14" spans="2:10" s="23" customFormat="1" ht="12.95" customHeight="1" x14ac:dyDescent="0.2">
      <c r="B14" s="175"/>
      <c r="C14" s="34" t="s">
        <v>4</v>
      </c>
      <c r="D14" s="14" t="s">
        <v>211</v>
      </c>
      <c r="E14" s="122">
        <v>23369690</v>
      </c>
      <c r="F14" s="176"/>
      <c r="G14" s="122"/>
      <c r="H14" s="176"/>
      <c r="I14" s="122">
        <f t="shared" si="0"/>
        <v>23369690</v>
      </c>
      <c r="J14" s="22"/>
    </row>
    <row r="15" spans="2:10" s="23" customFormat="1" ht="12.95" customHeight="1" x14ac:dyDescent="0.2">
      <c r="B15" s="175"/>
      <c r="C15" s="34" t="s">
        <v>16</v>
      </c>
      <c r="D15" s="14" t="s">
        <v>212</v>
      </c>
      <c r="E15" s="122">
        <v>1907586644</v>
      </c>
      <c r="F15" s="176"/>
      <c r="G15" s="122"/>
      <c r="H15" s="176"/>
      <c r="I15" s="122">
        <f t="shared" si="0"/>
        <v>1907586644</v>
      </c>
      <c r="J15" s="22"/>
    </row>
    <row r="16" spans="2:10" s="23" customFormat="1" ht="12.95" customHeight="1" x14ac:dyDescent="0.2">
      <c r="B16" s="175"/>
      <c r="C16" s="34" t="s">
        <v>17</v>
      </c>
      <c r="D16" s="14" t="s">
        <v>213</v>
      </c>
      <c r="E16" s="122">
        <v>342416077</v>
      </c>
      <c r="F16" s="176"/>
      <c r="G16" s="122"/>
      <c r="H16" s="176"/>
      <c r="I16" s="122">
        <f t="shared" si="0"/>
        <v>342416077</v>
      </c>
      <c r="J16" s="22"/>
    </row>
    <row r="17" spans="2:10" s="23" customFormat="1" ht="12.95" customHeight="1" x14ac:dyDescent="0.2">
      <c r="B17" s="175"/>
      <c r="C17" s="34" t="s">
        <v>18</v>
      </c>
      <c r="D17" s="14" t="s">
        <v>214</v>
      </c>
      <c r="E17" s="122">
        <v>573804411</v>
      </c>
      <c r="F17" s="176"/>
      <c r="G17" s="122"/>
      <c r="H17" s="176"/>
      <c r="I17" s="122">
        <f t="shared" si="0"/>
        <v>573804411</v>
      </c>
      <c r="J17" s="22"/>
    </row>
    <row r="18" spans="2:10" s="23" customFormat="1" ht="12.95" customHeight="1" x14ac:dyDescent="0.2">
      <c r="B18" s="175"/>
      <c r="C18" s="34" t="s">
        <v>19</v>
      </c>
      <c r="D18" s="14" t="s">
        <v>298</v>
      </c>
      <c r="E18" s="122">
        <v>13728330712</v>
      </c>
      <c r="F18" s="176"/>
      <c r="G18" s="122"/>
      <c r="H18" s="176"/>
      <c r="I18" s="122">
        <f t="shared" si="0"/>
        <v>13728330712</v>
      </c>
      <c r="J18" s="22"/>
    </row>
    <row r="19" spans="2:10" s="23" customFormat="1" ht="12.95" customHeight="1" x14ac:dyDescent="0.2">
      <c r="B19" s="175"/>
      <c r="C19" s="34" t="s">
        <v>5</v>
      </c>
      <c r="D19" s="14" t="s">
        <v>215</v>
      </c>
      <c r="E19" s="122">
        <v>856673798</v>
      </c>
      <c r="F19" s="176"/>
      <c r="G19" s="122"/>
      <c r="H19" s="176"/>
      <c r="I19" s="122">
        <f t="shared" si="0"/>
        <v>856673798</v>
      </c>
      <c r="J19" s="22"/>
    </row>
    <row r="20" spans="2:10" s="23" customFormat="1" ht="12.95" customHeight="1" x14ac:dyDescent="0.2">
      <c r="B20" s="175"/>
      <c r="C20" s="34" t="s">
        <v>6</v>
      </c>
      <c r="D20" s="14" t="s">
        <v>216</v>
      </c>
      <c r="E20" s="122">
        <v>302706699</v>
      </c>
      <c r="F20" s="176"/>
      <c r="G20" s="122"/>
      <c r="H20" s="176"/>
      <c r="I20" s="122">
        <f t="shared" si="0"/>
        <v>302706699</v>
      </c>
      <c r="J20" s="22"/>
    </row>
    <row r="21" spans="2:10" s="23" customFormat="1" ht="12.95" customHeight="1" x14ac:dyDescent="0.2">
      <c r="B21" s="175"/>
      <c r="C21" s="34" t="s">
        <v>73</v>
      </c>
      <c r="D21" s="14" t="s">
        <v>299</v>
      </c>
      <c r="E21" s="112">
        <v>1512727</v>
      </c>
      <c r="F21" s="112"/>
      <c r="G21" s="112"/>
      <c r="H21" s="112"/>
      <c r="I21" s="112">
        <f t="shared" si="0"/>
        <v>1512727</v>
      </c>
      <c r="J21" s="22"/>
    </row>
    <row r="22" spans="2:10" s="23" customFormat="1" ht="12.75" customHeight="1" x14ac:dyDescent="0.2">
      <c r="B22" s="175"/>
      <c r="C22" s="34" t="s">
        <v>7</v>
      </c>
      <c r="D22" s="14" t="s">
        <v>217</v>
      </c>
      <c r="E22" s="122">
        <v>443325397</v>
      </c>
      <c r="F22" s="176"/>
      <c r="G22" s="122"/>
      <c r="H22" s="176"/>
      <c r="I22" s="112">
        <f t="shared" si="0"/>
        <v>443325397</v>
      </c>
      <c r="J22" s="22"/>
    </row>
    <row r="23" spans="2:10" s="23" customFormat="1" ht="12.95" customHeight="1" x14ac:dyDescent="0.2">
      <c r="B23" s="175"/>
      <c r="C23" s="34" t="s">
        <v>8</v>
      </c>
      <c r="D23" s="14" t="s">
        <v>218</v>
      </c>
      <c r="E23" s="122">
        <v>279860850</v>
      </c>
      <c r="F23" s="176"/>
      <c r="G23" s="122"/>
      <c r="H23" s="176"/>
      <c r="I23" s="122">
        <f t="shared" si="0"/>
        <v>279860850</v>
      </c>
      <c r="J23" s="22"/>
    </row>
    <row r="24" spans="2:10" s="23" customFormat="1" ht="12.95" customHeight="1" x14ac:dyDescent="0.2">
      <c r="B24" s="175"/>
      <c r="C24" s="34" t="s">
        <v>9</v>
      </c>
      <c r="D24" s="14" t="s">
        <v>300</v>
      </c>
      <c r="E24" s="122">
        <v>87246446239</v>
      </c>
      <c r="F24" s="176"/>
      <c r="G24" s="122"/>
      <c r="H24" s="176"/>
      <c r="I24" s="122">
        <f t="shared" si="0"/>
        <v>87246446239</v>
      </c>
      <c r="J24" s="22"/>
    </row>
    <row r="25" spans="2:10" s="23" customFormat="1" ht="12.95" customHeight="1" x14ac:dyDescent="0.2">
      <c r="B25" s="175"/>
      <c r="C25" s="34" t="s">
        <v>10</v>
      </c>
      <c r="D25" s="14" t="s">
        <v>219</v>
      </c>
      <c r="E25" s="122">
        <v>8357446</v>
      </c>
      <c r="F25" s="176"/>
      <c r="G25" s="122"/>
      <c r="H25" s="176"/>
      <c r="I25" s="122">
        <f t="shared" si="0"/>
        <v>8357446</v>
      </c>
      <c r="J25" s="22"/>
    </row>
    <row r="26" spans="2:10" s="23" customFormat="1" ht="12.95" customHeight="1" x14ac:dyDescent="0.2">
      <c r="B26" s="175"/>
      <c r="C26" s="34" t="s">
        <v>11</v>
      </c>
      <c r="D26" s="14" t="s">
        <v>220</v>
      </c>
      <c r="E26" s="122">
        <v>84820281</v>
      </c>
      <c r="F26" s="176"/>
      <c r="G26" s="122"/>
      <c r="H26" s="176"/>
      <c r="I26" s="122">
        <f t="shared" si="0"/>
        <v>84820281</v>
      </c>
      <c r="J26" s="22"/>
    </row>
    <row r="27" spans="2:10" s="23" customFormat="1" ht="12.95" customHeight="1" x14ac:dyDescent="0.2">
      <c r="B27" s="175"/>
      <c r="C27" s="34" t="s">
        <v>12</v>
      </c>
      <c r="D27" s="14" t="s">
        <v>221</v>
      </c>
      <c r="E27" s="122">
        <v>30546745</v>
      </c>
      <c r="F27" s="176"/>
      <c r="G27" s="122"/>
      <c r="H27" s="176"/>
      <c r="I27" s="122">
        <f t="shared" si="0"/>
        <v>30546745</v>
      </c>
      <c r="J27" s="22"/>
    </row>
    <row r="28" spans="2:10" s="23" customFormat="1" ht="12.95" customHeight="1" x14ac:dyDescent="0.2">
      <c r="B28" s="175"/>
      <c r="C28" s="34" t="s">
        <v>74</v>
      </c>
      <c r="D28" s="14" t="s">
        <v>301</v>
      </c>
      <c r="E28" s="122">
        <v>6484118225</v>
      </c>
      <c r="F28" s="176"/>
      <c r="G28" s="122"/>
      <c r="H28" s="176"/>
      <c r="I28" s="122">
        <f t="shared" si="0"/>
        <v>6484118225</v>
      </c>
      <c r="J28" s="22"/>
    </row>
    <row r="29" spans="2:10" s="23" customFormat="1" ht="12.95" customHeight="1" x14ac:dyDescent="0.2">
      <c r="B29" s="175"/>
      <c r="C29" s="34" t="s">
        <v>20</v>
      </c>
      <c r="D29" s="14" t="s">
        <v>222</v>
      </c>
      <c r="E29" s="112" t="s">
        <v>270</v>
      </c>
      <c r="F29" s="112"/>
      <c r="G29" s="112"/>
      <c r="H29" s="176"/>
      <c r="I29" s="112">
        <f t="shared" si="0"/>
        <v>0</v>
      </c>
      <c r="J29" s="22"/>
    </row>
    <row r="30" spans="2:10" s="23" customFormat="1" ht="12.95" customHeight="1" x14ac:dyDescent="0.2">
      <c r="B30" s="175"/>
      <c r="C30" s="34" t="s">
        <v>21</v>
      </c>
      <c r="D30" s="14" t="s">
        <v>223</v>
      </c>
      <c r="E30" s="122">
        <v>132833477250</v>
      </c>
      <c r="F30" s="176"/>
      <c r="G30" s="122"/>
      <c r="H30" s="176"/>
      <c r="I30" s="122">
        <f t="shared" si="0"/>
        <v>132833477250</v>
      </c>
      <c r="J30" s="22"/>
    </row>
    <row r="31" spans="2:10" s="23" customFormat="1" ht="12.95" customHeight="1" x14ac:dyDescent="0.2">
      <c r="B31" s="175"/>
      <c r="C31" s="34" t="s">
        <v>23</v>
      </c>
      <c r="D31" s="14" t="s">
        <v>224</v>
      </c>
      <c r="E31" s="122">
        <v>806975858</v>
      </c>
      <c r="F31" s="176"/>
      <c r="G31" s="122"/>
      <c r="H31" s="176"/>
      <c r="I31" s="122">
        <f t="shared" si="0"/>
        <v>806975858</v>
      </c>
      <c r="J31" s="22"/>
    </row>
    <row r="32" spans="2:10" s="23" customFormat="1" ht="12.95" customHeight="1" x14ac:dyDescent="0.2">
      <c r="B32" s="175"/>
      <c r="C32" s="34" t="s">
        <v>24</v>
      </c>
      <c r="D32" s="14" t="s">
        <v>225</v>
      </c>
      <c r="E32" s="112" t="s">
        <v>270</v>
      </c>
      <c r="F32" s="112"/>
      <c r="G32" s="112"/>
      <c r="H32" s="176"/>
      <c r="I32" s="112">
        <f t="shared" si="0"/>
        <v>0</v>
      </c>
      <c r="J32" s="22"/>
    </row>
    <row r="33" spans="2:10" s="23" customFormat="1" ht="12.95" customHeight="1" x14ac:dyDescent="0.2">
      <c r="B33" s="175"/>
      <c r="C33" s="34" t="s">
        <v>25</v>
      </c>
      <c r="D33" s="14" t="s">
        <v>226</v>
      </c>
      <c r="E33" s="112" t="s">
        <v>270</v>
      </c>
      <c r="F33" s="112"/>
      <c r="G33" s="112"/>
      <c r="H33" s="176"/>
      <c r="I33" s="112">
        <f t="shared" si="0"/>
        <v>0</v>
      </c>
      <c r="J33" s="22"/>
    </row>
    <row r="34" spans="2:10" s="23" customFormat="1" ht="12.95" customHeight="1" x14ac:dyDescent="0.2">
      <c r="B34" s="175"/>
      <c r="C34" s="34" t="s">
        <v>26</v>
      </c>
      <c r="D34" s="14" t="s">
        <v>302</v>
      </c>
      <c r="E34" s="112" t="s">
        <v>270</v>
      </c>
      <c r="F34" s="112"/>
      <c r="G34" s="112"/>
      <c r="H34" s="176"/>
      <c r="I34" s="112">
        <f t="shared" si="0"/>
        <v>0</v>
      </c>
      <c r="J34" s="22"/>
    </row>
    <row r="35" spans="2:10" s="23" customFormat="1" ht="12.95" customHeight="1" x14ac:dyDescent="0.2">
      <c r="B35" s="175"/>
      <c r="C35" s="34" t="s">
        <v>27</v>
      </c>
      <c r="D35" s="14" t="s">
        <v>227</v>
      </c>
      <c r="E35" s="122">
        <v>22764126538</v>
      </c>
      <c r="F35" s="176"/>
      <c r="G35" s="122"/>
      <c r="H35" s="176"/>
      <c r="I35" s="122">
        <f t="shared" si="0"/>
        <v>22764126538</v>
      </c>
      <c r="J35" s="22"/>
    </row>
    <row r="36" spans="2:10" s="23" customFormat="1" ht="12.95" customHeight="1" x14ac:dyDescent="0.2">
      <c r="B36" s="175"/>
      <c r="C36" s="34" t="s">
        <v>146</v>
      </c>
      <c r="D36" s="137" t="s">
        <v>228</v>
      </c>
      <c r="E36" s="122">
        <v>7500</v>
      </c>
      <c r="F36" s="176"/>
      <c r="G36" s="122"/>
      <c r="H36" s="176"/>
      <c r="I36" s="122">
        <f t="shared" si="0"/>
        <v>7500</v>
      </c>
      <c r="J36" s="22"/>
    </row>
    <row r="37" spans="2:10" s="32" customFormat="1" ht="12.95" customHeight="1" x14ac:dyDescent="0.15">
      <c r="B37" s="169" t="s">
        <v>229</v>
      </c>
      <c r="C37" s="91" t="s">
        <v>230</v>
      </c>
      <c r="D37" s="92"/>
      <c r="E37" s="119">
        <f>E7-E8</f>
        <v>83427873658</v>
      </c>
      <c r="F37" s="177"/>
      <c r="G37" s="177"/>
      <c r="H37" s="177"/>
      <c r="I37" s="119">
        <f t="shared" si="0"/>
        <v>83427873658</v>
      </c>
      <c r="J37" s="178"/>
    </row>
    <row r="38" spans="2:10" s="32" customFormat="1" ht="12.95" customHeight="1" x14ac:dyDescent="0.15">
      <c r="B38" s="169" t="s">
        <v>115</v>
      </c>
      <c r="C38" s="91" t="s">
        <v>231</v>
      </c>
      <c r="D38" s="92"/>
      <c r="E38" s="119">
        <f>E39+E45+E49+E57+E67</f>
        <v>94316099470</v>
      </c>
      <c r="F38" s="177"/>
      <c r="G38" s="177"/>
      <c r="H38" s="177"/>
      <c r="I38" s="119">
        <f t="shared" si="0"/>
        <v>94316099470</v>
      </c>
      <c r="J38" s="178"/>
    </row>
    <row r="39" spans="2:10" s="23" customFormat="1" ht="12.95" customHeight="1" x14ac:dyDescent="0.15">
      <c r="B39" s="172"/>
      <c r="C39" s="94" t="s">
        <v>102</v>
      </c>
      <c r="D39" s="94"/>
      <c r="E39" s="179">
        <f>SUM(E40:E44)</f>
        <v>48720590006</v>
      </c>
      <c r="F39" s="179"/>
      <c r="G39" s="179"/>
      <c r="H39" s="179"/>
      <c r="I39" s="179">
        <f t="shared" si="0"/>
        <v>48720590006</v>
      </c>
      <c r="J39" s="22"/>
    </row>
    <row r="40" spans="2:10" s="23" customFormat="1" ht="12.95" customHeight="1" x14ac:dyDescent="0.2">
      <c r="B40" s="180"/>
      <c r="C40" s="80" t="s">
        <v>101</v>
      </c>
      <c r="D40" s="14" t="s">
        <v>232</v>
      </c>
      <c r="E40" s="122">
        <v>13824379388</v>
      </c>
      <c r="F40" s="114"/>
      <c r="G40" s="122"/>
      <c r="H40" s="114"/>
      <c r="I40" s="122">
        <f>SUM(E40:H40)</f>
        <v>13824379388</v>
      </c>
      <c r="J40" s="22"/>
    </row>
    <row r="41" spans="2:10" s="23" customFormat="1" ht="12.95" customHeight="1" x14ac:dyDescent="0.2">
      <c r="B41" s="180"/>
      <c r="C41" s="80" t="s">
        <v>1</v>
      </c>
      <c r="D41" s="137" t="s">
        <v>233</v>
      </c>
      <c r="E41" s="122">
        <v>6696210680</v>
      </c>
      <c r="F41" s="114"/>
      <c r="G41" s="122"/>
      <c r="H41" s="114"/>
      <c r="I41" s="122">
        <f t="shared" si="0"/>
        <v>6696210680</v>
      </c>
      <c r="J41" s="22"/>
    </row>
    <row r="42" spans="2:10" s="23" customFormat="1" ht="12.95" customHeight="1" x14ac:dyDescent="0.2">
      <c r="B42" s="180"/>
      <c r="C42" s="80" t="s">
        <v>13</v>
      </c>
      <c r="D42" s="137" t="s">
        <v>133</v>
      </c>
      <c r="E42" s="112">
        <v>3282896156</v>
      </c>
      <c r="F42" s="112"/>
      <c r="G42" s="112"/>
      <c r="H42" s="114"/>
      <c r="I42" s="112">
        <f t="shared" si="0"/>
        <v>3282896156</v>
      </c>
      <c r="J42" s="22"/>
    </row>
    <row r="43" spans="2:10" s="23" customFormat="1" ht="12.95" customHeight="1" x14ac:dyDescent="0.2">
      <c r="B43" s="180"/>
      <c r="C43" s="80" t="s">
        <v>2</v>
      </c>
      <c r="D43" s="137" t="s">
        <v>177</v>
      </c>
      <c r="E43" s="112" t="s">
        <v>270</v>
      </c>
      <c r="F43" s="112"/>
      <c r="G43" s="112"/>
      <c r="H43" s="112"/>
      <c r="I43" s="112">
        <f t="shared" si="0"/>
        <v>0</v>
      </c>
      <c r="J43" s="22"/>
    </row>
    <row r="44" spans="2:10" s="23" customFormat="1" ht="12.95" customHeight="1" x14ac:dyDescent="0.2">
      <c r="B44" s="180"/>
      <c r="C44" s="80" t="s">
        <v>3</v>
      </c>
      <c r="D44" s="137" t="s">
        <v>234</v>
      </c>
      <c r="E44" s="122">
        <v>24917103782</v>
      </c>
      <c r="F44" s="114"/>
      <c r="G44" s="122"/>
      <c r="H44" s="114"/>
      <c r="I44" s="122">
        <f t="shared" si="0"/>
        <v>24917103782</v>
      </c>
      <c r="J44" s="22"/>
    </row>
    <row r="45" spans="2:10" s="23" customFormat="1" ht="12.95" customHeight="1" x14ac:dyDescent="0.15">
      <c r="B45" s="172"/>
      <c r="C45" s="94" t="s">
        <v>235</v>
      </c>
      <c r="D45" s="94"/>
      <c r="E45" s="179">
        <f>-SUM(E46:E48)</f>
        <v>-3770068264</v>
      </c>
      <c r="F45" s="179"/>
      <c r="G45" s="179"/>
      <c r="H45" s="179"/>
      <c r="I45" s="179">
        <f t="shared" si="0"/>
        <v>-3770068264</v>
      </c>
      <c r="J45" s="22"/>
    </row>
    <row r="46" spans="2:10" s="23" customFormat="1" ht="12.95" customHeight="1" x14ac:dyDescent="0.2">
      <c r="B46" s="180"/>
      <c r="C46" s="80" t="s">
        <v>101</v>
      </c>
      <c r="D46" s="14" t="s">
        <v>167</v>
      </c>
      <c r="E46" s="122">
        <v>443503931</v>
      </c>
      <c r="F46" s="114"/>
      <c r="G46" s="122"/>
      <c r="H46" s="114"/>
      <c r="I46" s="122">
        <f t="shared" si="0"/>
        <v>443503931</v>
      </c>
      <c r="J46" s="22"/>
    </row>
    <row r="47" spans="2:10" s="23" customFormat="1" ht="12.95" customHeight="1" x14ac:dyDescent="0.2">
      <c r="B47" s="180"/>
      <c r="C47" s="80" t="s">
        <v>1</v>
      </c>
      <c r="D47" s="137" t="s">
        <v>236</v>
      </c>
      <c r="E47" s="112" t="s">
        <v>270</v>
      </c>
      <c r="F47" s="112"/>
      <c r="G47" s="122"/>
      <c r="H47" s="114"/>
      <c r="I47" s="112">
        <f t="shared" si="0"/>
        <v>0</v>
      </c>
      <c r="J47" s="22"/>
    </row>
    <row r="48" spans="2:10" s="23" customFormat="1" ht="12.95" customHeight="1" x14ac:dyDescent="0.2">
      <c r="B48" s="180"/>
      <c r="C48" s="80" t="s">
        <v>13</v>
      </c>
      <c r="D48" s="137" t="s">
        <v>132</v>
      </c>
      <c r="E48" s="122">
        <v>3326564333</v>
      </c>
      <c r="F48" s="114"/>
      <c r="G48" s="122"/>
      <c r="H48" s="114"/>
      <c r="I48" s="122">
        <f t="shared" si="0"/>
        <v>3326564333</v>
      </c>
      <c r="J48" s="22"/>
    </row>
    <row r="49" spans="2:10" s="23" customFormat="1" ht="12.95" customHeight="1" x14ac:dyDescent="0.2">
      <c r="B49" s="172"/>
      <c r="C49" s="181" t="s">
        <v>237</v>
      </c>
      <c r="D49" s="98"/>
      <c r="E49" s="179">
        <f>SUM(E50:E56)</f>
        <v>46694745647</v>
      </c>
      <c r="F49" s="179"/>
      <c r="G49" s="179"/>
      <c r="H49" s="179"/>
      <c r="I49" s="179">
        <f t="shared" si="0"/>
        <v>46694745647</v>
      </c>
      <c r="J49" s="182"/>
    </row>
    <row r="50" spans="2:10" s="23" customFormat="1" ht="12.95" customHeight="1" x14ac:dyDescent="0.2">
      <c r="B50" s="180"/>
      <c r="C50" s="80" t="s">
        <v>101</v>
      </c>
      <c r="D50" s="137" t="s">
        <v>128</v>
      </c>
      <c r="E50" s="122">
        <v>43713649009</v>
      </c>
      <c r="F50" s="183"/>
      <c r="G50" s="122"/>
      <c r="H50" s="114"/>
      <c r="I50" s="122">
        <f t="shared" si="0"/>
        <v>43713649009</v>
      </c>
      <c r="J50" s="182"/>
    </row>
    <row r="51" spans="2:10" s="23" customFormat="1" ht="12.95" customHeight="1" x14ac:dyDescent="0.2">
      <c r="B51" s="180"/>
      <c r="C51" s="80" t="s">
        <v>1</v>
      </c>
      <c r="D51" s="137" t="s">
        <v>238</v>
      </c>
      <c r="E51" s="122">
        <v>33480520</v>
      </c>
      <c r="F51" s="183"/>
      <c r="G51" s="122"/>
      <c r="H51" s="114"/>
      <c r="I51" s="122">
        <f t="shared" si="0"/>
        <v>33480520</v>
      </c>
      <c r="J51" s="182"/>
    </row>
    <row r="52" spans="2:10" s="23" customFormat="1" ht="12.95" customHeight="1" x14ac:dyDescent="0.2">
      <c r="B52" s="180"/>
      <c r="C52" s="80" t="s">
        <v>13</v>
      </c>
      <c r="D52" s="137" t="s">
        <v>143</v>
      </c>
      <c r="E52" s="112" t="s">
        <v>270</v>
      </c>
      <c r="F52" s="114"/>
      <c r="G52" s="112"/>
      <c r="H52" s="112"/>
      <c r="I52" s="112">
        <f t="shared" si="0"/>
        <v>0</v>
      </c>
      <c r="J52" s="182"/>
    </row>
    <row r="53" spans="2:10" s="23" customFormat="1" ht="12.95" customHeight="1" x14ac:dyDescent="0.2">
      <c r="B53" s="180"/>
      <c r="C53" s="80" t="s">
        <v>2</v>
      </c>
      <c r="D53" s="137" t="s">
        <v>265</v>
      </c>
      <c r="E53" s="112" t="s">
        <v>270</v>
      </c>
      <c r="F53" s="112"/>
      <c r="G53" s="112"/>
      <c r="H53" s="112"/>
      <c r="I53" s="112">
        <f t="shared" si="0"/>
        <v>0</v>
      </c>
      <c r="J53" s="182"/>
    </row>
    <row r="54" spans="2:10" s="23" customFormat="1" ht="12.95" customHeight="1" x14ac:dyDescent="0.2">
      <c r="B54" s="180"/>
      <c r="C54" s="80" t="s">
        <v>3</v>
      </c>
      <c r="D54" s="137" t="s">
        <v>266</v>
      </c>
      <c r="E54" s="112" t="s">
        <v>270</v>
      </c>
      <c r="F54" s="112"/>
      <c r="G54" s="112"/>
      <c r="H54" s="112"/>
      <c r="I54" s="112">
        <f t="shared" si="0"/>
        <v>0</v>
      </c>
      <c r="J54" s="182"/>
    </row>
    <row r="55" spans="2:10" s="23" customFormat="1" ht="12.95" customHeight="1" x14ac:dyDescent="0.15">
      <c r="B55" s="180"/>
      <c r="C55" s="80" t="s">
        <v>4</v>
      </c>
      <c r="D55" s="31" t="s">
        <v>268</v>
      </c>
      <c r="E55" s="112" t="s">
        <v>270</v>
      </c>
      <c r="F55" s="112"/>
      <c r="G55" s="122"/>
      <c r="H55" s="114"/>
      <c r="I55" s="112">
        <f t="shared" si="0"/>
        <v>0</v>
      </c>
      <c r="J55" s="182"/>
    </row>
    <row r="56" spans="2:10" s="23" customFormat="1" ht="12.95" customHeight="1" x14ac:dyDescent="0.2">
      <c r="B56" s="180"/>
      <c r="C56" s="80" t="s">
        <v>16</v>
      </c>
      <c r="D56" s="137" t="s">
        <v>239</v>
      </c>
      <c r="E56" s="122">
        <v>2947616118</v>
      </c>
      <c r="F56" s="184"/>
      <c r="G56" s="122"/>
      <c r="H56" s="114"/>
      <c r="I56" s="122">
        <f>SUM(E56:H56)</f>
        <v>2947616118</v>
      </c>
      <c r="J56" s="182"/>
    </row>
    <row r="57" spans="2:10" s="186" customFormat="1" ht="12.95" customHeight="1" x14ac:dyDescent="0.2">
      <c r="B57" s="172"/>
      <c r="C57" s="181" t="s">
        <v>240</v>
      </c>
      <c r="D57" s="94"/>
      <c r="E57" s="185">
        <f>-SUM(E58:E66)</f>
        <v>-10640154325</v>
      </c>
      <c r="F57" s="185"/>
      <c r="G57" s="185"/>
      <c r="H57" s="185"/>
      <c r="I57" s="185">
        <f t="shared" si="0"/>
        <v>-10640154325</v>
      </c>
      <c r="J57" s="31"/>
    </row>
    <row r="58" spans="2:10" s="186" customFormat="1" ht="12.95" customHeight="1" x14ac:dyDescent="0.2">
      <c r="B58" s="180"/>
      <c r="C58" s="80" t="s">
        <v>101</v>
      </c>
      <c r="D58" s="137" t="s">
        <v>241</v>
      </c>
      <c r="E58" s="122">
        <v>9922450466</v>
      </c>
      <c r="F58" s="114"/>
      <c r="G58" s="122"/>
      <c r="H58" s="114"/>
      <c r="I58" s="122">
        <f t="shared" si="0"/>
        <v>9922450466</v>
      </c>
      <c r="J58" s="31"/>
    </row>
    <row r="59" spans="2:10" s="186" customFormat="1" ht="12.95" customHeight="1" x14ac:dyDescent="0.2">
      <c r="B59" s="180"/>
      <c r="C59" s="80" t="s">
        <v>1</v>
      </c>
      <c r="D59" s="137" t="s">
        <v>294</v>
      </c>
      <c r="E59" s="112" t="s">
        <v>270</v>
      </c>
      <c r="F59" s="112"/>
      <c r="G59" s="112"/>
      <c r="H59" s="114"/>
      <c r="I59" s="112">
        <f t="shared" si="0"/>
        <v>0</v>
      </c>
      <c r="J59" s="31"/>
    </row>
    <row r="60" spans="2:10" s="186" customFormat="1" ht="12.95" customHeight="1" x14ac:dyDescent="0.2">
      <c r="B60" s="180"/>
      <c r="C60" s="80" t="s">
        <v>13</v>
      </c>
      <c r="D60" s="137" t="s">
        <v>242</v>
      </c>
      <c r="E60" s="122">
        <v>635000000</v>
      </c>
      <c r="F60" s="114"/>
      <c r="G60" s="122"/>
      <c r="H60" s="114"/>
      <c r="I60" s="122">
        <f t="shared" si="0"/>
        <v>635000000</v>
      </c>
      <c r="J60" s="31"/>
    </row>
    <row r="61" spans="2:10" s="186" customFormat="1" ht="12.95" customHeight="1" x14ac:dyDescent="0.2">
      <c r="B61" s="180"/>
      <c r="C61" s="80" t="s">
        <v>2</v>
      </c>
      <c r="D61" s="137" t="s">
        <v>134</v>
      </c>
      <c r="E61" s="114">
        <v>6356691</v>
      </c>
      <c r="F61" s="114"/>
      <c r="G61" s="122"/>
      <c r="H61" s="114"/>
      <c r="I61" s="114">
        <f t="shared" si="0"/>
        <v>6356691</v>
      </c>
      <c r="J61" s="31"/>
    </row>
    <row r="62" spans="2:10" s="186" customFormat="1" ht="12.95" customHeight="1" x14ac:dyDescent="0.2">
      <c r="B62" s="180"/>
      <c r="C62" s="80" t="s">
        <v>3</v>
      </c>
      <c r="D62" s="137" t="s">
        <v>135</v>
      </c>
      <c r="E62" s="112" t="s">
        <v>270</v>
      </c>
      <c r="F62" s="112"/>
      <c r="G62" s="112"/>
      <c r="H62" s="112"/>
      <c r="I62" s="112">
        <f t="shared" si="0"/>
        <v>0</v>
      </c>
      <c r="J62" s="31"/>
    </row>
    <row r="63" spans="2:10" s="186" customFormat="1" ht="12.95" customHeight="1" x14ac:dyDescent="0.2">
      <c r="B63" s="180"/>
      <c r="C63" s="80" t="s">
        <v>4</v>
      </c>
      <c r="D63" s="137" t="s">
        <v>170</v>
      </c>
      <c r="E63" s="112" t="s">
        <v>270</v>
      </c>
      <c r="F63" s="112"/>
      <c r="G63" s="112"/>
      <c r="H63" s="112"/>
      <c r="I63" s="112">
        <f t="shared" si="0"/>
        <v>0</v>
      </c>
      <c r="J63" s="31"/>
    </row>
    <row r="64" spans="2:10" s="186" customFormat="1" ht="12.95" customHeight="1" x14ac:dyDescent="0.2">
      <c r="B64" s="180"/>
      <c r="C64" s="80" t="s">
        <v>16</v>
      </c>
      <c r="D64" s="137" t="s">
        <v>140</v>
      </c>
      <c r="E64" s="112" t="s">
        <v>270</v>
      </c>
      <c r="F64" s="112"/>
      <c r="G64" s="112"/>
      <c r="H64" s="112"/>
      <c r="I64" s="112">
        <f t="shared" si="0"/>
        <v>0</v>
      </c>
      <c r="J64" s="31"/>
    </row>
    <row r="65" spans="2:11" s="186" customFormat="1" ht="12.95" customHeight="1" x14ac:dyDescent="0.2">
      <c r="B65" s="180"/>
      <c r="C65" s="80" t="s">
        <v>17</v>
      </c>
      <c r="D65" s="137" t="s">
        <v>108</v>
      </c>
      <c r="E65" s="122">
        <v>6752440</v>
      </c>
      <c r="F65" s="114"/>
      <c r="G65" s="122"/>
      <c r="H65" s="114"/>
      <c r="I65" s="122">
        <f t="shared" si="0"/>
        <v>6752440</v>
      </c>
      <c r="J65" s="31"/>
    </row>
    <row r="66" spans="2:11" s="186" customFormat="1" ht="12.95" customHeight="1" x14ac:dyDescent="0.2">
      <c r="B66" s="180"/>
      <c r="C66" s="80" t="s">
        <v>18</v>
      </c>
      <c r="D66" s="186" t="s">
        <v>139</v>
      </c>
      <c r="E66" s="122">
        <v>69594728</v>
      </c>
      <c r="F66" s="114"/>
      <c r="G66" s="122"/>
      <c r="H66" s="114"/>
      <c r="I66" s="122">
        <f t="shared" si="0"/>
        <v>69594728</v>
      </c>
      <c r="J66" s="31"/>
      <c r="K66" s="137"/>
    </row>
    <row r="67" spans="2:11" s="188" customFormat="1" ht="12.75" customHeight="1" x14ac:dyDescent="0.2">
      <c r="B67" s="172"/>
      <c r="C67" s="181" t="s">
        <v>303</v>
      </c>
      <c r="D67" s="94"/>
      <c r="E67" s="185">
        <f>SUM(E68:E76)</f>
        <v>13310986406</v>
      </c>
      <c r="F67" s="185"/>
      <c r="G67" s="185"/>
      <c r="H67" s="185"/>
      <c r="I67" s="185">
        <f>SUM(E67:H67)</f>
        <v>13310986406</v>
      </c>
      <c r="J67" s="187"/>
    </row>
    <row r="68" spans="2:11" s="188" customFormat="1" ht="12.75" customHeight="1" x14ac:dyDescent="0.2">
      <c r="B68" s="180"/>
      <c r="C68" s="175" t="s">
        <v>15</v>
      </c>
      <c r="D68" s="186" t="s">
        <v>243</v>
      </c>
      <c r="E68" s="122">
        <v>20678952844</v>
      </c>
      <c r="F68" s="122"/>
      <c r="G68" s="122"/>
      <c r="H68" s="122"/>
      <c r="I68" s="122">
        <f t="shared" si="0"/>
        <v>20678952844</v>
      </c>
      <c r="J68" s="187"/>
    </row>
    <row r="69" spans="2:11" s="188" customFormat="1" ht="12.75" customHeight="1" x14ac:dyDescent="0.2">
      <c r="B69" s="180"/>
      <c r="C69" s="175" t="s">
        <v>1</v>
      </c>
      <c r="D69" s="31" t="s">
        <v>244</v>
      </c>
      <c r="E69" s="122">
        <v>-7367966438</v>
      </c>
      <c r="F69" s="122"/>
      <c r="G69" s="122"/>
      <c r="H69" s="122"/>
      <c r="I69" s="122">
        <f t="shared" si="0"/>
        <v>-7367966438</v>
      </c>
      <c r="J69" s="187"/>
    </row>
    <row r="70" spans="2:11" s="188" customFormat="1" ht="12.75" customHeight="1" x14ac:dyDescent="0.2">
      <c r="B70" s="180"/>
      <c r="C70" s="175" t="s">
        <v>13</v>
      </c>
      <c r="D70" s="31" t="s">
        <v>165</v>
      </c>
      <c r="E70" s="112" t="s">
        <v>270</v>
      </c>
      <c r="F70" s="112"/>
      <c r="G70" s="112"/>
      <c r="H70" s="114"/>
      <c r="I70" s="112">
        <f t="shared" si="0"/>
        <v>0</v>
      </c>
      <c r="J70" s="187"/>
    </row>
    <row r="71" spans="2:11" s="188" customFormat="1" ht="12.75" customHeight="1" x14ac:dyDescent="0.2">
      <c r="B71" s="180"/>
      <c r="C71" s="175" t="s">
        <v>2</v>
      </c>
      <c r="D71" s="31" t="s">
        <v>166</v>
      </c>
      <c r="E71" s="112" t="s">
        <v>270</v>
      </c>
      <c r="F71" s="122"/>
      <c r="G71" s="112"/>
      <c r="H71" s="112"/>
      <c r="I71" s="112">
        <f t="shared" si="0"/>
        <v>0</v>
      </c>
      <c r="J71" s="187"/>
    </row>
    <row r="72" spans="2:11" s="188" customFormat="1" ht="12.75" customHeight="1" x14ac:dyDescent="0.2">
      <c r="B72" s="180"/>
      <c r="C72" s="175" t="s">
        <v>3</v>
      </c>
      <c r="D72" s="62" t="s">
        <v>245</v>
      </c>
      <c r="E72" s="112" t="s">
        <v>270</v>
      </c>
      <c r="F72" s="112"/>
      <c r="G72" s="112"/>
      <c r="H72" s="122"/>
      <c r="I72" s="112">
        <f t="shared" si="0"/>
        <v>0</v>
      </c>
      <c r="J72" s="187"/>
    </row>
    <row r="73" spans="2:11" s="188" customFormat="1" ht="12.75" customHeight="1" x14ac:dyDescent="0.2">
      <c r="B73" s="180"/>
      <c r="C73" s="175" t="s">
        <v>4</v>
      </c>
      <c r="D73" s="62" t="s">
        <v>246</v>
      </c>
      <c r="E73" s="112" t="s">
        <v>270</v>
      </c>
      <c r="F73" s="122"/>
      <c r="G73" s="112"/>
      <c r="H73" s="112"/>
      <c r="I73" s="112">
        <f t="shared" si="0"/>
        <v>0</v>
      </c>
      <c r="J73" s="187"/>
    </row>
    <row r="74" spans="2:11" s="188" customFormat="1" ht="12.75" customHeight="1" x14ac:dyDescent="0.2">
      <c r="B74" s="180"/>
      <c r="C74" s="175" t="s">
        <v>16</v>
      </c>
      <c r="D74" s="21" t="s">
        <v>247</v>
      </c>
      <c r="E74" s="112" t="s">
        <v>270</v>
      </c>
      <c r="F74" s="112"/>
      <c r="G74" s="112"/>
      <c r="H74" s="112"/>
      <c r="I74" s="112">
        <f t="shared" si="0"/>
        <v>0</v>
      </c>
      <c r="J74" s="187"/>
    </row>
    <row r="75" spans="2:11" s="188" customFormat="1" ht="12.75" customHeight="1" x14ac:dyDescent="0.2">
      <c r="B75" s="180"/>
      <c r="C75" s="175" t="s">
        <v>17</v>
      </c>
      <c r="D75" s="21" t="s">
        <v>267</v>
      </c>
      <c r="E75" s="112" t="s">
        <v>270</v>
      </c>
      <c r="F75" s="112"/>
      <c r="G75" s="112"/>
      <c r="H75" s="112"/>
      <c r="I75" s="112">
        <f t="shared" si="0"/>
        <v>0</v>
      </c>
      <c r="J75" s="187"/>
    </row>
    <row r="76" spans="2:11" s="188" customFormat="1" ht="12.75" customHeight="1" x14ac:dyDescent="0.2">
      <c r="B76" s="180"/>
      <c r="C76" s="175" t="s">
        <v>18</v>
      </c>
      <c r="D76" s="21" t="s">
        <v>248</v>
      </c>
      <c r="E76" s="112" t="s">
        <v>270</v>
      </c>
      <c r="F76" s="112"/>
      <c r="G76" s="122"/>
      <c r="H76" s="112"/>
      <c r="I76" s="112">
        <f t="shared" si="0"/>
        <v>0</v>
      </c>
      <c r="J76" s="187"/>
    </row>
    <row r="77" spans="2:11" s="32" customFormat="1" ht="12.95" customHeight="1" x14ac:dyDescent="0.15">
      <c r="B77" s="169" t="s">
        <v>116</v>
      </c>
      <c r="C77" s="91" t="s">
        <v>249</v>
      </c>
      <c r="D77" s="92"/>
      <c r="E77" s="118">
        <f>E37+E38</f>
        <v>177743973128</v>
      </c>
      <c r="F77" s="170"/>
      <c r="G77" s="170"/>
      <c r="H77" s="170"/>
      <c r="I77" s="118">
        <f t="shared" si="0"/>
        <v>177743973128</v>
      </c>
      <c r="J77" s="178"/>
    </row>
    <row r="78" spans="2:11" s="23" customFormat="1" ht="12.95" customHeight="1" x14ac:dyDescent="0.15">
      <c r="B78" s="169" t="s">
        <v>250</v>
      </c>
      <c r="C78" s="91" t="s">
        <v>29</v>
      </c>
      <c r="D78" s="91"/>
      <c r="E78" s="118">
        <v>29014732205</v>
      </c>
      <c r="F78" s="170"/>
      <c r="G78" s="170"/>
      <c r="H78" s="170"/>
      <c r="I78" s="118">
        <f t="shared" si="0"/>
        <v>29014732205</v>
      </c>
      <c r="J78" s="22"/>
    </row>
    <row r="79" spans="2:11" s="32" customFormat="1" ht="12.95" customHeight="1" x14ac:dyDescent="0.15">
      <c r="B79" s="169" t="s">
        <v>118</v>
      </c>
      <c r="C79" s="91" t="s">
        <v>251</v>
      </c>
      <c r="D79" s="92"/>
      <c r="E79" s="118">
        <f>E77-E78</f>
        <v>148729240923</v>
      </c>
      <c r="F79" s="170"/>
      <c r="G79" s="170"/>
      <c r="H79" s="170"/>
      <c r="I79" s="118">
        <f t="shared" si="0"/>
        <v>148729240923</v>
      </c>
      <c r="J79" s="178"/>
    </row>
    <row r="80" spans="2:11" s="47" customFormat="1" ht="9.75" customHeight="1" x14ac:dyDescent="0.2">
      <c r="B80" s="189"/>
      <c r="C80" s="136"/>
      <c r="D80" s="190"/>
      <c r="E80" s="191"/>
      <c r="F80" s="191"/>
      <c r="G80" s="191"/>
      <c r="H80" s="19"/>
      <c r="I80" s="192"/>
      <c r="J80" s="46"/>
    </row>
    <row r="81" spans="2:10" s="47" customFormat="1" ht="15" customHeight="1" x14ac:dyDescent="0.2">
      <c r="B81" s="193"/>
      <c r="C81" s="42"/>
      <c r="D81" s="43"/>
      <c r="E81" s="19"/>
      <c r="F81" s="19"/>
      <c r="G81" s="19"/>
      <c r="H81" s="19"/>
      <c r="I81" s="192"/>
      <c r="J81" s="46"/>
    </row>
    <row r="82" spans="2:10" x14ac:dyDescent="0.2">
      <c r="D82" s="68"/>
    </row>
    <row r="84" spans="2:10" x14ac:dyDescent="0.2">
      <c r="D84" s="62"/>
    </row>
  </sheetData>
  <mergeCells count="3">
    <mergeCell ref="B2:I2"/>
    <mergeCell ref="B3:I3"/>
    <mergeCell ref="B4:D4"/>
  </mergeCells>
  <phoneticPr fontId="3" type="noConversion"/>
  <printOptions horizontalCentered="1"/>
  <pageMargins left="0.19685039370078741" right="0.15748031496062992" top="0.43307086614173229" bottom="0.23622047244094491" header="0.23622047244094491" footer="0.19685039370078741"/>
  <pageSetup paperSize="9" scale="10" orientation="portrait" r:id="rId1"/>
  <headerFooter alignWithMargins="0"/>
  <ignoredErrors>
    <ignoredError sqref="C40:C44 C46:C48 C58:C66 C9:C36 C50:C54 C68:C71 C72:C76 C55:C56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9ED0C7877EDF3F499ADF8C27FBABB325" ma:contentTypeVersion="16" ma:contentTypeDescription="새 문서를 만듭니다." ma:contentTypeScope="" ma:versionID="37c788e58f7f9e352583b7a5fc48f08f">
  <xsd:schema xmlns:xsd="http://www.w3.org/2001/XMLSchema" xmlns:xs="http://www.w3.org/2001/XMLSchema" xmlns:p="http://schemas.microsoft.com/office/2006/metadata/properties" xmlns:ns2="16ce2e47-5a90-40f0-9bc0-bfc85863fcc8" xmlns:ns3="7d39a589-8929-4c13-9d45-617460dfe223" targetNamespace="http://schemas.microsoft.com/office/2006/metadata/properties" ma:root="true" ma:fieldsID="132b6534c800473c6754703df121dc66" ns2:_="" ns3:_="">
    <xsd:import namespace="16ce2e47-5a90-40f0-9bc0-bfc85863fcc8"/>
    <xsd:import namespace="7d39a589-8929-4c13-9d45-617460dfe22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SearchPropertie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e2e47-5a90-40f0-9bc0-bfc85863fc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이미지 태그" ma:readOnly="false" ma:fieldId="{5cf76f15-5ced-4ddc-b409-7134ff3c332f}" ma:taxonomyMulti="true" ma:sspId="951e23c8-3cf6-4465-b3d7-081091b4a5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39a589-8929-4c13-9d45-617460dfe22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2573d3b7-e267-4b54-8cab-500bcf1663d1}" ma:internalName="TaxCatchAll" ma:showField="CatchAllData" ma:web="7d39a589-8929-4c13-9d45-617460dfe22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d39a589-8929-4c13-9d45-617460dfe223" xsi:nil="true"/>
    <lcf76f155ced4ddcb4097134ff3c332f xmlns="16ce2e47-5a90-40f0-9bc0-bfc85863fcc8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F7214C-7CBF-49B8-ACB5-443D94CC05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ce2e47-5a90-40f0-9bc0-bfc85863fcc8"/>
    <ds:schemaRef ds:uri="7d39a589-8929-4c13-9d45-617460dfe2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BBD3C6-70F1-41D2-9964-971AAAE03E19}">
  <ds:schemaRefs>
    <ds:schemaRef ds:uri="http://schemas.microsoft.com/office/2006/metadata/properties"/>
    <ds:schemaRef ds:uri="http://schemas.microsoft.com/office/infopath/2007/PartnerControls"/>
    <ds:schemaRef ds:uri="7d39a589-8929-4c13-9d45-617460dfe223"/>
    <ds:schemaRef ds:uri="16ce2e47-5a90-40f0-9bc0-bfc85863fcc8"/>
  </ds:schemaRefs>
</ds:datastoreItem>
</file>

<file path=customXml/itemProps3.xml><?xml version="1.0" encoding="utf-8"?>
<ds:datastoreItem xmlns:ds="http://schemas.openxmlformats.org/officeDocument/2006/customXml" ds:itemID="{1A60D3B5-C47A-44F8-865F-C1CF73FCBDA7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91856527-a446-4990-b48e-37ca10f2ee8d}" enabled="0" method="" siteId="{91856527-a446-4990-b48e-37ca10f2ee8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3</vt:i4>
      </vt:variant>
    </vt:vector>
  </HeadingPairs>
  <TitlesOfParts>
    <vt:vector size="11" baseType="lpstr">
      <vt:lpstr>Disclaimer</vt:lpstr>
      <vt:lpstr>The Consolidated Company</vt:lpstr>
      <vt:lpstr>Consolidated FP</vt:lpstr>
      <vt:lpstr>Consolidated IS</vt:lpstr>
      <vt:lpstr>Consolidated Revenue Breakdown</vt:lpstr>
      <vt:lpstr>Consolidated Operating Cost</vt:lpstr>
      <vt:lpstr>FP</vt:lpstr>
      <vt:lpstr>IS</vt:lpstr>
      <vt:lpstr>Disclaimer!Print_Area</vt:lpstr>
      <vt:lpstr>FP!Print_Area</vt:lpstr>
      <vt:lpstr>IS!Print_Area</vt:lpstr>
    </vt:vector>
  </TitlesOfParts>
  <Company>ncsoft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hklee</dc:creator>
  <cp:lastModifiedBy>홍성혁(Aaron Hong)(shhong12)</cp:lastModifiedBy>
  <cp:lastPrinted>2012-08-03T05:45:04Z</cp:lastPrinted>
  <dcterms:created xsi:type="dcterms:W3CDTF">2003-04-22T01:25:52Z</dcterms:created>
  <dcterms:modified xsi:type="dcterms:W3CDTF">2026-05-12T22:36:43Z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</Properties>
</file>